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aspars\Puķu 1\Iepirkums\Izsludināšanai\"/>
    </mc:Choice>
  </mc:AlternateContent>
  <xr:revisionPtr revIDLastSave="0" documentId="13_ncr:1_{6AECFC09-6905-46F5-9F3F-A90B3011AFA2}" xr6:coauthVersionLast="47" xr6:coauthVersionMax="47" xr10:uidLastSave="{00000000-0000-0000-0000-000000000000}"/>
  <bookViews>
    <workbookView xWindow="-120" yWindow="-120" windowWidth="20730" windowHeight="11160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9" i="4" l="1"/>
  <c r="S69" i="4"/>
  <c r="T69" i="4"/>
  <c r="R70" i="4"/>
  <c r="S70" i="4"/>
  <c r="T70" i="4"/>
  <c r="R71" i="4"/>
  <c r="S71" i="4"/>
  <c r="T71" i="4"/>
  <c r="R72" i="4"/>
  <c r="S72" i="4"/>
  <c r="T72" i="4"/>
  <c r="R73" i="4"/>
  <c r="S73" i="4"/>
  <c r="T73" i="4"/>
  <c r="R74" i="4"/>
  <c r="S74" i="4"/>
  <c r="T74" i="4"/>
  <c r="R75" i="4"/>
  <c r="S75" i="4"/>
  <c r="T75" i="4"/>
  <c r="R76" i="4"/>
  <c r="S76" i="4"/>
  <c r="T76" i="4"/>
  <c r="R77" i="4"/>
  <c r="S77" i="4"/>
  <c r="T77" i="4"/>
  <c r="R78" i="4"/>
  <c r="S78" i="4"/>
  <c r="T78" i="4"/>
  <c r="R79" i="4"/>
  <c r="S79" i="4"/>
  <c r="T79" i="4"/>
  <c r="R80" i="4"/>
  <c r="S80" i="4"/>
  <c r="T80" i="4"/>
  <c r="R81" i="4"/>
  <c r="S81" i="4"/>
  <c r="T81" i="4"/>
  <c r="R82" i="4"/>
  <c r="S82" i="4"/>
  <c r="T82" i="4"/>
  <c r="R83" i="4"/>
  <c r="S83" i="4"/>
  <c r="T83" i="4"/>
  <c r="R84" i="4"/>
  <c r="S84" i="4"/>
  <c r="T84" i="4"/>
  <c r="R85" i="4"/>
  <c r="S85" i="4"/>
  <c r="T85" i="4"/>
  <c r="R86" i="4"/>
  <c r="S86" i="4"/>
  <c r="T86" i="4"/>
  <c r="R87" i="4"/>
  <c r="S87" i="4"/>
  <c r="T87" i="4"/>
  <c r="R88" i="4"/>
  <c r="S88" i="4"/>
  <c r="T88" i="4"/>
  <c r="R89" i="4"/>
  <c r="S89" i="4"/>
  <c r="T89" i="4"/>
  <c r="R90" i="4"/>
  <c r="S90" i="4"/>
  <c r="T90" i="4"/>
  <c r="R91" i="4"/>
  <c r="S91" i="4"/>
  <c r="T91" i="4"/>
  <c r="R92" i="4"/>
  <c r="S92" i="4"/>
  <c r="T92" i="4"/>
  <c r="R93" i="4"/>
  <c r="S93" i="4"/>
  <c r="T93" i="4"/>
  <c r="R94" i="4"/>
  <c r="S94" i="4"/>
  <c r="T94" i="4"/>
  <c r="R95" i="4"/>
  <c r="S95" i="4"/>
  <c r="T95" i="4"/>
  <c r="R96" i="4"/>
  <c r="S96" i="4"/>
  <c r="T96" i="4"/>
  <c r="R97" i="4"/>
  <c r="S97" i="4"/>
  <c r="T97" i="4"/>
  <c r="R98" i="4"/>
  <c r="S98" i="4"/>
  <c r="T98" i="4"/>
  <c r="R99" i="4"/>
  <c r="S99" i="4"/>
  <c r="T99" i="4"/>
  <c r="R100" i="4"/>
  <c r="S100" i="4"/>
  <c r="T100" i="4"/>
  <c r="R101" i="4"/>
  <c r="S101" i="4"/>
  <c r="T101" i="4"/>
  <c r="R102" i="4"/>
  <c r="S102" i="4"/>
  <c r="T102" i="4"/>
  <c r="R103" i="4"/>
  <c r="S103" i="4"/>
  <c r="T103" i="4"/>
  <c r="R104" i="4"/>
  <c r="S104" i="4"/>
  <c r="T104" i="4"/>
  <c r="R61" i="4"/>
  <c r="S61" i="4"/>
  <c r="T61" i="4"/>
  <c r="R62" i="4"/>
  <c r="S62" i="4"/>
  <c r="T62" i="4"/>
  <c r="R63" i="4"/>
  <c r="S63" i="4"/>
  <c r="T63" i="4"/>
  <c r="R64" i="4"/>
  <c r="S64" i="4"/>
  <c r="T64" i="4"/>
  <c r="R65" i="4"/>
  <c r="S65" i="4"/>
  <c r="T65" i="4"/>
  <c r="R66" i="4"/>
  <c r="S66" i="4"/>
  <c r="T66" i="4"/>
  <c r="R67" i="4"/>
  <c r="S67" i="4"/>
  <c r="T67" i="4"/>
  <c r="R68" i="4"/>
  <c r="S68" i="4"/>
  <c r="T68" i="4"/>
  <c r="R60" i="4"/>
  <c r="S60" i="4"/>
  <c r="T60" i="4"/>
  <c r="R16" i="4"/>
  <c r="S16" i="4"/>
  <c r="T16" i="4"/>
  <c r="R17" i="4"/>
  <c r="S17" i="4"/>
  <c r="T17" i="4"/>
  <c r="R18" i="4"/>
  <c r="S18" i="4"/>
  <c r="T18" i="4"/>
  <c r="R19" i="4"/>
  <c r="S19" i="4"/>
  <c r="T19" i="4"/>
  <c r="R20" i="4"/>
  <c r="S20" i="4"/>
  <c r="T20" i="4"/>
  <c r="R21" i="4"/>
  <c r="S21" i="4"/>
  <c r="T21" i="4"/>
  <c r="R22" i="4"/>
  <c r="S22" i="4"/>
  <c r="T22" i="4"/>
  <c r="R23" i="4"/>
  <c r="S23" i="4"/>
  <c r="T23" i="4"/>
  <c r="R24" i="4"/>
  <c r="S24" i="4"/>
  <c r="T24" i="4"/>
  <c r="R25" i="4"/>
  <c r="S25" i="4"/>
  <c r="T25" i="4"/>
  <c r="R26" i="4"/>
  <c r="S26" i="4"/>
  <c r="T26" i="4"/>
  <c r="R27" i="4"/>
  <c r="S27" i="4"/>
  <c r="T27" i="4"/>
  <c r="R28" i="4"/>
  <c r="S28" i="4"/>
  <c r="T28" i="4"/>
  <c r="R29" i="4"/>
  <c r="S29" i="4"/>
  <c r="T29" i="4"/>
  <c r="R30" i="4"/>
  <c r="S30" i="4"/>
  <c r="T30" i="4"/>
  <c r="R31" i="4"/>
  <c r="S31" i="4"/>
  <c r="T31" i="4"/>
  <c r="R32" i="4"/>
  <c r="S32" i="4"/>
  <c r="T32" i="4"/>
  <c r="R33" i="4"/>
  <c r="S33" i="4"/>
  <c r="T33" i="4"/>
  <c r="R34" i="4"/>
  <c r="S34" i="4"/>
  <c r="T34" i="4"/>
  <c r="R35" i="4"/>
  <c r="S35" i="4"/>
  <c r="T35" i="4"/>
  <c r="R36" i="4"/>
  <c r="S36" i="4"/>
  <c r="T36" i="4"/>
  <c r="R37" i="4"/>
  <c r="S37" i="4"/>
  <c r="T37" i="4"/>
  <c r="R38" i="4"/>
  <c r="S38" i="4"/>
  <c r="T38" i="4"/>
  <c r="R39" i="4"/>
  <c r="S39" i="4"/>
  <c r="T39" i="4"/>
  <c r="R40" i="4"/>
  <c r="S40" i="4"/>
  <c r="T40" i="4"/>
  <c r="R41" i="4"/>
  <c r="S41" i="4"/>
  <c r="T41" i="4"/>
  <c r="R42" i="4"/>
  <c r="S42" i="4"/>
  <c r="T42" i="4"/>
  <c r="R43" i="4"/>
  <c r="S43" i="4"/>
  <c r="T43" i="4"/>
  <c r="R44" i="4"/>
  <c r="S44" i="4"/>
  <c r="T44" i="4"/>
  <c r="R45" i="4"/>
  <c r="S45" i="4"/>
  <c r="T45" i="4"/>
  <c r="R46" i="4"/>
  <c r="S46" i="4"/>
  <c r="T46" i="4"/>
  <c r="R47" i="4"/>
  <c r="S47" i="4"/>
  <c r="T47" i="4"/>
  <c r="R48" i="4"/>
  <c r="S48" i="4"/>
  <c r="T48" i="4"/>
  <c r="R49" i="4"/>
  <c r="S49" i="4"/>
  <c r="T49" i="4"/>
  <c r="R50" i="4"/>
  <c r="S50" i="4"/>
  <c r="T50" i="4"/>
  <c r="R51" i="4"/>
  <c r="S51" i="4"/>
  <c r="T51" i="4"/>
  <c r="R52" i="4"/>
  <c r="S52" i="4"/>
  <c r="T52" i="4"/>
  <c r="R53" i="4"/>
  <c r="S53" i="4"/>
  <c r="T53" i="4"/>
  <c r="R54" i="4"/>
  <c r="S54" i="4"/>
  <c r="T54" i="4"/>
  <c r="R55" i="4"/>
  <c r="S55" i="4"/>
  <c r="T55" i="4"/>
  <c r="R56" i="4"/>
  <c r="S56" i="4"/>
  <c r="T56" i="4"/>
  <c r="R57" i="4"/>
  <c r="S57" i="4"/>
  <c r="T57" i="4"/>
  <c r="R58" i="4"/>
  <c r="S58" i="4"/>
  <c r="T58" i="4"/>
  <c r="S15" i="4"/>
  <c r="T15" i="4"/>
  <c r="R15" i="4"/>
  <c r="R27" i="5"/>
  <c r="S27" i="5"/>
  <c r="T27" i="5"/>
  <c r="R28" i="5"/>
  <c r="S28" i="5"/>
  <c r="T28" i="5"/>
  <c r="R29" i="5"/>
  <c r="S29" i="5"/>
  <c r="T29" i="5"/>
  <c r="R30" i="5"/>
  <c r="S30" i="5"/>
  <c r="T30" i="5"/>
  <c r="R31" i="5"/>
  <c r="S31" i="5"/>
  <c r="T31" i="5"/>
  <c r="R32" i="5"/>
  <c r="S32" i="5"/>
  <c r="T32" i="5"/>
  <c r="R33" i="5"/>
  <c r="S33" i="5"/>
  <c r="T33" i="5"/>
  <c r="R34" i="5"/>
  <c r="S34" i="5"/>
  <c r="T34" i="5"/>
  <c r="R35" i="5"/>
  <c r="S35" i="5"/>
  <c r="T35" i="5"/>
  <c r="R36" i="5"/>
  <c r="S36" i="5"/>
  <c r="T36" i="5"/>
  <c r="R37" i="5"/>
  <c r="S37" i="5"/>
  <c r="T37" i="5"/>
  <c r="R38" i="5"/>
  <c r="S38" i="5"/>
  <c r="T38" i="5"/>
  <c r="R39" i="5"/>
  <c r="S39" i="5"/>
  <c r="T39" i="5"/>
  <c r="R40" i="5"/>
  <c r="S40" i="5"/>
  <c r="T40" i="5"/>
  <c r="R41" i="5"/>
  <c r="S41" i="5"/>
  <c r="T41" i="5"/>
  <c r="R42" i="5"/>
  <c r="S42" i="5"/>
  <c r="T42" i="5"/>
  <c r="R43" i="5"/>
  <c r="S43" i="5"/>
  <c r="T43" i="5"/>
  <c r="R44" i="5"/>
  <c r="S44" i="5"/>
  <c r="T44" i="5"/>
  <c r="R45" i="5"/>
  <c r="S45" i="5"/>
  <c r="T45" i="5"/>
  <c r="R46" i="5"/>
  <c r="S46" i="5"/>
  <c r="T46" i="5"/>
  <c r="R47" i="5"/>
  <c r="S47" i="5"/>
  <c r="T47" i="5"/>
  <c r="R48" i="5"/>
  <c r="S48" i="5"/>
  <c r="T48" i="5"/>
  <c r="R49" i="5"/>
  <c r="S49" i="5"/>
  <c r="T49" i="5"/>
  <c r="R50" i="5"/>
  <c r="S50" i="5"/>
  <c r="T50" i="5"/>
  <c r="R51" i="5"/>
  <c r="S51" i="5"/>
  <c r="T51" i="5"/>
  <c r="R52" i="5"/>
  <c r="S52" i="5"/>
  <c r="T52" i="5"/>
  <c r="R53" i="5"/>
  <c r="S53" i="5"/>
  <c r="T53" i="5"/>
  <c r="R54" i="5"/>
  <c r="S54" i="5"/>
  <c r="T54" i="5"/>
  <c r="R55" i="5"/>
  <c r="S55" i="5"/>
  <c r="T55" i="5"/>
  <c r="R56" i="5"/>
  <c r="S56" i="5"/>
  <c r="T56" i="5"/>
  <c r="R57" i="5"/>
  <c r="S57" i="5"/>
  <c r="T57" i="5"/>
  <c r="R58" i="5"/>
  <c r="S58" i="5"/>
  <c r="T58" i="5"/>
  <c r="R59" i="5"/>
  <c r="S59" i="5"/>
  <c r="T59" i="5"/>
  <c r="R60" i="5"/>
  <c r="S60" i="5"/>
  <c r="T60" i="5"/>
  <c r="R61" i="5"/>
  <c r="S61" i="5"/>
  <c r="T61" i="5"/>
  <c r="R62" i="5"/>
  <c r="S62" i="5"/>
  <c r="T62" i="5"/>
  <c r="R63" i="5"/>
  <c r="S63" i="5"/>
  <c r="T63" i="5"/>
  <c r="R64" i="5"/>
  <c r="S64" i="5"/>
  <c r="T64" i="5"/>
  <c r="R65" i="5"/>
  <c r="S65" i="5"/>
  <c r="T65" i="5"/>
  <c r="R66" i="5"/>
  <c r="S66" i="5"/>
  <c r="T66" i="5"/>
  <c r="R67" i="5"/>
  <c r="S67" i="5"/>
  <c r="T67" i="5"/>
  <c r="R68" i="5"/>
  <c r="S68" i="5"/>
  <c r="T68" i="5"/>
  <c r="R69" i="5"/>
  <c r="S69" i="5"/>
  <c r="T69" i="5"/>
  <c r="R70" i="5"/>
  <c r="S70" i="5"/>
  <c r="T70" i="5"/>
  <c r="R71" i="5"/>
  <c r="S71" i="5"/>
  <c r="T71" i="5"/>
  <c r="R72" i="5"/>
  <c r="S72" i="5"/>
  <c r="T72" i="5"/>
  <c r="R73" i="5"/>
  <c r="S73" i="5"/>
  <c r="T73" i="5"/>
  <c r="R74" i="5"/>
  <c r="S74" i="5"/>
  <c r="T74" i="5"/>
  <c r="R75" i="5"/>
  <c r="S75" i="5"/>
  <c r="T75" i="5"/>
  <c r="R76" i="5"/>
  <c r="S76" i="5"/>
  <c r="T76" i="5"/>
  <c r="R77" i="5"/>
  <c r="S77" i="5"/>
  <c r="T77" i="5"/>
  <c r="R78" i="5"/>
  <c r="S78" i="5"/>
  <c r="T78" i="5"/>
  <c r="R79" i="5"/>
  <c r="S79" i="5"/>
  <c r="T79" i="5"/>
  <c r="R80" i="5"/>
  <c r="S80" i="5"/>
  <c r="T80" i="5"/>
  <c r="R81" i="5"/>
  <c r="S81" i="5"/>
  <c r="T81" i="5"/>
  <c r="R82" i="5"/>
  <c r="S82" i="5"/>
  <c r="T82" i="5"/>
  <c r="R83" i="5"/>
  <c r="S83" i="5"/>
  <c r="T83" i="5"/>
  <c r="R84" i="5"/>
  <c r="S84" i="5"/>
  <c r="T84" i="5"/>
  <c r="R85" i="5"/>
  <c r="S85" i="5"/>
  <c r="T85" i="5"/>
  <c r="R86" i="5"/>
  <c r="S86" i="5"/>
  <c r="T86" i="5"/>
  <c r="R87" i="5"/>
  <c r="S87" i="5"/>
  <c r="T87" i="5"/>
  <c r="R16" i="5"/>
  <c r="S16" i="5"/>
  <c r="T16" i="5"/>
  <c r="R17" i="5"/>
  <c r="S17" i="5"/>
  <c r="T17" i="5"/>
  <c r="R18" i="5"/>
  <c r="S18" i="5"/>
  <c r="T18" i="5"/>
  <c r="R19" i="5"/>
  <c r="S19" i="5"/>
  <c r="T19" i="5"/>
  <c r="R20" i="5"/>
  <c r="S20" i="5"/>
  <c r="T20" i="5"/>
  <c r="R21" i="5"/>
  <c r="S21" i="5"/>
  <c r="T21" i="5"/>
  <c r="R22" i="5"/>
  <c r="S22" i="5"/>
  <c r="T22" i="5"/>
  <c r="R23" i="5"/>
  <c r="S23" i="5"/>
  <c r="T23" i="5"/>
  <c r="R24" i="5"/>
  <c r="S24" i="5"/>
  <c r="T24" i="5"/>
  <c r="R25" i="5"/>
  <c r="S25" i="5"/>
  <c r="T25" i="5"/>
  <c r="R26" i="5"/>
  <c r="S26" i="5"/>
  <c r="T26" i="5"/>
  <c r="S15" i="5"/>
  <c r="T15" i="5"/>
  <c r="R15" i="5"/>
  <c r="R16" i="6"/>
  <c r="S16" i="6"/>
  <c r="T16" i="6"/>
  <c r="R17" i="6"/>
  <c r="S17" i="6"/>
  <c r="T17" i="6"/>
  <c r="R18" i="6"/>
  <c r="S18" i="6"/>
  <c r="T18" i="6"/>
  <c r="R19" i="6"/>
  <c r="S19" i="6"/>
  <c r="T19" i="6"/>
  <c r="R20" i="6"/>
  <c r="S20" i="6"/>
  <c r="T20" i="6"/>
  <c r="R21" i="6"/>
  <c r="S21" i="6"/>
  <c r="T21" i="6"/>
  <c r="R22" i="6"/>
  <c r="S22" i="6"/>
  <c r="T22" i="6"/>
  <c r="R23" i="6"/>
  <c r="S23" i="6"/>
  <c r="T23" i="6"/>
  <c r="R24" i="6"/>
  <c r="S24" i="6"/>
  <c r="T24" i="6"/>
  <c r="R25" i="6"/>
  <c r="S25" i="6"/>
  <c r="T25" i="6"/>
  <c r="R26" i="6"/>
  <c r="S26" i="6"/>
  <c r="T26" i="6"/>
  <c r="R27" i="6"/>
  <c r="S27" i="6"/>
  <c r="T27" i="6"/>
  <c r="R28" i="6"/>
  <c r="S28" i="6"/>
  <c r="T28" i="6"/>
  <c r="R29" i="6"/>
  <c r="S29" i="6"/>
  <c r="T29" i="6"/>
  <c r="R30" i="6"/>
  <c r="S30" i="6"/>
  <c r="T30" i="6"/>
  <c r="R31" i="6"/>
  <c r="S31" i="6"/>
  <c r="T31" i="6"/>
  <c r="R32" i="6"/>
  <c r="S32" i="6"/>
  <c r="T32" i="6"/>
  <c r="R33" i="6"/>
  <c r="S33" i="6"/>
  <c r="T33" i="6"/>
  <c r="R34" i="6"/>
  <c r="S34" i="6"/>
  <c r="T34" i="6"/>
  <c r="R35" i="6"/>
  <c r="S35" i="6"/>
  <c r="T35" i="6"/>
  <c r="R36" i="6"/>
  <c r="S36" i="6"/>
  <c r="T36" i="6"/>
  <c r="R37" i="6"/>
  <c r="S37" i="6"/>
  <c r="T37" i="6"/>
  <c r="R38" i="6"/>
  <c r="S38" i="6"/>
  <c r="T38" i="6"/>
  <c r="R39" i="6"/>
  <c r="S39" i="6"/>
  <c r="T39" i="6"/>
  <c r="R40" i="6"/>
  <c r="S40" i="6"/>
  <c r="T40" i="6"/>
  <c r="R41" i="6"/>
  <c r="S41" i="6"/>
  <c r="T41" i="6"/>
  <c r="R42" i="6"/>
  <c r="S42" i="6"/>
  <c r="T42" i="6"/>
  <c r="R43" i="6"/>
  <c r="S43" i="6"/>
  <c r="T43" i="6"/>
  <c r="R44" i="6"/>
  <c r="S44" i="6"/>
  <c r="T44" i="6"/>
  <c r="R45" i="6"/>
  <c r="S45" i="6"/>
  <c r="T45" i="6"/>
  <c r="R46" i="6"/>
  <c r="S46" i="6"/>
  <c r="T46" i="6"/>
  <c r="R47" i="6"/>
  <c r="S47" i="6"/>
  <c r="T47" i="6"/>
  <c r="R48" i="6"/>
  <c r="S48" i="6"/>
  <c r="T48" i="6"/>
  <c r="R49" i="6"/>
  <c r="S49" i="6"/>
  <c r="T49" i="6"/>
  <c r="R50" i="6"/>
  <c r="S50" i="6"/>
  <c r="T50" i="6"/>
  <c r="R51" i="6"/>
  <c r="S51" i="6"/>
  <c r="T51" i="6"/>
  <c r="R52" i="6"/>
  <c r="S52" i="6"/>
  <c r="T52" i="6"/>
  <c r="R53" i="6"/>
  <c r="S53" i="6"/>
  <c r="T53" i="6"/>
  <c r="R54" i="6"/>
  <c r="S54" i="6"/>
  <c r="T54" i="6"/>
  <c r="R55" i="6"/>
  <c r="S55" i="6"/>
  <c r="T55" i="6"/>
  <c r="R56" i="6"/>
  <c r="S56" i="6"/>
  <c r="T56" i="6"/>
  <c r="R57" i="6"/>
  <c r="S57" i="6"/>
  <c r="T57" i="6"/>
  <c r="R58" i="6"/>
  <c r="S58" i="6"/>
  <c r="T58" i="6"/>
  <c r="R59" i="6"/>
  <c r="S59" i="6"/>
  <c r="T59" i="6"/>
  <c r="R60" i="6"/>
  <c r="S60" i="6"/>
  <c r="T60" i="6"/>
  <c r="R61" i="6"/>
  <c r="S61" i="6"/>
  <c r="T61" i="6"/>
  <c r="R62" i="6"/>
  <c r="S62" i="6"/>
  <c r="T62" i="6"/>
  <c r="R63" i="6"/>
  <c r="S63" i="6"/>
  <c r="T63" i="6"/>
  <c r="R64" i="6"/>
  <c r="S64" i="6"/>
  <c r="T64" i="6"/>
  <c r="R65" i="6"/>
  <c r="S65" i="6"/>
  <c r="T65" i="6"/>
  <c r="R66" i="6"/>
  <c r="S66" i="6"/>
  <c r="T66" i="6"/>
  <c r="R67" i="6"/>
  <c r="S67" i="6"/>
  <c r="T67" i="6"/>
  <c r="S15" i="6"/>
  <c r="T15" i="6"/>
  <c r="R15" i="6"/>
  <c r="R16" i="7"/>
  <c r="S16" i="7"/>
  <c r="T16" i="7"/>
  <c r="R17" i="7"/>
  <c r="S17" i="7"/>
  <c r="T17" i="7"/>
  <c r="R18" i="7"/>
  <c r="S18" i="7"/>
  <c r="T18" i="7"/>
  <c r="R19" i="7"/>
  <c r="S19" i="7"/>
  <c r="T19" i="7"/>
  <c r="R20" i="7"/>
  <c r="S20" i="7"/>
  <c r="T20" i="7"/>
  <c r="R21" i="7"/>
  <c r="S21" i="7"/>
  <c r="T21" i="7"/>
  <c r="R22" i="7"/>
  <c r="S22" i="7"/>
  <c r="T22" i="7"/>
  <c r="R23" i="7"/>
  <c r="S23" i="7"/>
  <c r="T23" i="7"/>
  <c r="R24" i="7"/>
  <c r="S24" i="7"/>
  <c r="T24" i="7"/>
  <c r="R25" i="7"/>
  <c r="S25" i="7"/>
  <c r="T25" i="7"/>
  <c r="R26" i="7"/>
  <c r="S26" i="7"/>
  <c r="T26" i="7"/>
  <c r="R27" i="7"/>
  <c r="S27" i="7"/>
  <c r="T27" i="7"/>
  <c r="R28" i="7"/>
  <c r="S28" i="7"/>
  <c r="T28" i="7"/>
  <c r="R29" i="7"/>
  <c r="S29" i="7"/>
  <c r="T29" i="7"/>
  <c r="R30" i="7"/>
  <c r="S30" i="7"/>
  <c r="T30" i="7"/>
  <c r="R31" i="7"/>
  <c r="S31" i="7"/>
  <c r="T31" i="7"/>
  <c r="R32" i="7"/>
  <c r="S32" i="7"/>
  <c r="T32" i="7"/>
  <c r="S15" i="7"/>
  <c r="T15" i="7"/>
  <c r="R15" i="7"/>
  <c r="R16" i="8"/>
  <c r="S16" i="8"/>
  <c r="T16" i="8"/>
  <c r="R17" i="8"/>
  <c r="S17" i="8"/>
  <c r="T17" i="8"/>
  <c r="R18" i="8"/>
  <c r="S18" i="8"/>
  <c r="T18" i="8"/>
  <c r="R19" i="8"/>
  <c r="S19" i="8"/>
  <c r="T19" i="8"/>
  <c r="R20" i="8"/>
  <c r="S20" i="8"/>
  <c r="T20" i="8"/>
  <c r="R21" i="8"/>
  <c r="S21" i="8"/>
  <c r="T21" i="8"/>
  <c r="R22" i="8"/>
  <c r="S22" i="8"/>
  <c r="T22" i="8"/>
  <c r="R23" i="8"/>
  <c r="S23" i="8"/>
  <c r="T23" i="8"/>
  <c r="R24" i="8"/>
  <c r="S24" i="8"/>
  <c r="T24" i="8"/>
  <c r="R25" i="8"/>
  <c r="S25" i="8"/>
  <c r="T25" i="8"/>
  <c r="R26" i="8"/>
  <c r="S26" i="8"/>
  <c r="T26" i="8"/>
  <c r="R27" i="8"/>
  <c r="S27" i="8"/>
  <c r="T27" i="8"/>
  <c r="R28" i="8"/>
  <c r="S28" i="8"/>
  <c r="T28" i="8"/>
  <c r="R29" i="8"/>
  <c r="S29" i="8"/>
  <c r="T29" i="8"/>
  <c r="R30" i="8"/>
  <c r="S30" i="8"/>
  <c r="T30" i="8"/>
  <c r="R31" i="8"/>
  <c r="S31" i="8"/>
  <c r="T31" i="8"/>
  <c r="R32" i="8"/>
  <c r="S32" i="8"/>
  <c r="T32" i="8"/>
  <c r="S15" i="8"/>
  <c r="T15" i="8"/>
  <c r="R15" i="8"/>
  <c r="R16" i="9"/>
  <c r="S16" i="9"/>
  <c r="T16" i="9"/>
  <c r="R17" i="9"/>
  <c r="S17" i="9"/>
  <c r="T17" i="9"/>
  <c r="R18" i="9"/>
  <c r="S18" i="9"/>
  <c r="T18" i="9"/>
  <c r="R19" i="9"/>
  <c r="S19" i="9"/>
  <c r="T19" i="9"/>
  <c r="R20" i="9"/>
  <c r="S20" i="9"/>
  <c r="T20" i="9"/>
  <c r="R21" i="9"/>
  <c r="S21" i="9"/>
  <c r="T21" i="9"/>
  <c r="R22" i="9"/>
  <c r="S22" i="9"/>
  <c r="T22" i="9"/>
  <c r="R23" i="9"/>
  <c r="S23" i="9"/>
  <c r="T23" i="9"/>
  <c r="R24" i="9"/>
  <c r="S24" i="9"/>
  <c r="T24" i="9"/>
  <c r="R25" i="9"/>
  <c r="S25" i="9"/>
  <c r="T25" i="9"/>
  <c r="R26" i="9"/>
  <c r="S26" i="9"/>
  <c r="T26" i="9"/>
  <c r="R27" i="9"/>
  <c r="S27" i="9"/>
  <c r="T27" i="9"/>
  <c r="R28" i="9"/>
  <c r="S28" i="9"/>
  <c r="T28" i="9"/>
  <c r="R29" i="9"/>
  <c r="S29" i="9"/>
  <c r="T29" i="9"/>
  <c r="R30" i="9"/>
  <c r="S30" i="9"/>
  <c r="T30" i="9"/>
  <c r="R31" i="9"/>
  <c r="S31" i="9"/>
  <c r="T31" i="9"/>
  <c r="R32" i="9"/>
  <c r="S32" i="9"/>
  <c r="T32" i="9"/>
  <c r="R33" i="9"/>
  <c r="S33" i="9"/>
  <c r="T33" i="9"/>
  <c r="R34" i="9"/>
  <c r="S34" i="9"/>
  <c r="T34" i="9"/>
  <c r="R35" i="9"/>
  <c r="S35" i="9"/>
  <c r="T35" i="9"/>
  <c r="R36" i="9"/>
  <c r="S36" i="9"/>
  <c r="T36" i="9"/>
  <c r="R37" i="9"/>
  <c r="S37" i="9"/>
  <c r="T37" i="9"/>
  <c r="R38" i="9"/>
  <c r="S38" i="9"/>
  <c r="T38" i="9"/>
  <c r="R39" i="9"/>
  <c r="S39" i="9"/>
  <c r="T39" i="9"/>
  <c r="R40" i="9"/>
  <c r="S40" i="9"/>
  <c r="T40" i="9"/>
  <c r="R41" i="9"/>
  <c r="S41" i="9"/>
  <c r="T41" i="9"/>
  <c r="R42" i="9"/>
  <c r="S42" i="9"/>
  <c r="T42" i="9"/>
  <c r="R43" i="9"/>
  <c r="S43" i="9"/>
  <c r="T43" i="9"/>
  <c r="R44" i="9"/>
  <c r="S44" i="9"/>
  <c r="T44" i="9"/>
  <c r="R45" i="9"/>
  <c r="S45" i="9"/>
  <c r="T45" i="9"/>
  <c r="R46" i="9"/>
  <c r="S46" i="9"/>
  <c r="T46" i="9"/>
  <c r="R47" i="9"/>
  <c r="S47" i="9"/>
  <c r="T47" i="9"/>
  <c r="R48" i="9"/>
  <c r="S48" i="9"/>
  <c r="T48" i="9"/>
  <c r="R49" i="9"/>
  <c r="S49" i="9"/>
  <c r="T49" i="9"/>
  <c r="R50" i="9"/>
  <c r="S50" i="9"/>
  <c r="T50" i="9"/>
  <c r="R51" i="9"/>
  <c r="S51" i="9"/>
  <c r="T51" i="9"/>
  <c r="R52" i="9"/>
  <c r="S52" i="9"/>
  <c r="T52" i="9"/>
  <c r="R53" i="9"/>
  <c r="S53" i="9"/>
  <c r="T53" i="9"/>
  <c r="R54" i="9"/>
  <c r="S54" i="9"/>
  <c r="T54" i="9"/>
  <c r="R55" i="9"/>
  <c r="S55" i="9"/>
  <c r="T55" i="9"/>
  <c r="R56" i="9"/>
  <c r="S56" i="9"/>
  <c r="T56" i="9"/>
  <c r="R57" i="9"/>
  <c r="S57" i="9"/>
  <c r="T57" i="9"/>
  <c r="R58" i="9"/>
  <c r="S58" i="9"/>
  <c r="T58" i="9"/>
  <c r="R59" i="9"/>
  <c r="S59" i="9"/>
  <c r="T59" i="9"/>
  <c r="R60" i="9"/>
  <c r="S60" i="9"/>
  <c r="T60" i="9"/>
  <c r="R61" i="9"/>
  <c r="S61" i="9"/>
  <c r="T61" i="9"/>
  <c r="R62" i="9"/>
  <c r="S62" i="9"/>
  <c r="T62" i="9"/>
  <c r="R63" i="9"/>
  <c r="S63" i="9"/>
  <c r="T63" i="9"/>
  <c r="R64" i="9"/>
  <c r="S64" i="9"/>
  <c r="T64" i="9"/>
  <c r="R65" i="9"/>
  <c r="S65" i="9"/>
  <c r="T65" i="9"/>
  <c r="R66" i="9"/>
  <c r="S66" i="9"/>
  <c r="T66" i="9"/>
  <c r="R67" i="9"/>
  <c r="S67" i="9"/>
  <c r="T67" i="9"/>
  <c r="R68" i="9"/>
  <c r="S68" i="9"/>
  <c r="T68" i="9"/>
  <c r="R69" i="9"/>
  <c r="S69" i="9"/>
  <c r="T69" i="9"/>
  <c r="R70" i="9"/>
  <c r="S70" i="9"/>
  <c r="T70" i="9"/>
  <c r="R71" i="9"/>
  <c r="S71" i="9"/>
  <c r="T71" i="9"/>
  <c r="R72" i="9"/>
  <c r="S72" i="9"/>
  <c r="T72" i="9"/>
  <c r="R73" i="9"/>
  <c r="S73" i="9"/>
  <c r="T73" i="9"/>
  <c r="R74" i="9"/>
  <c r="S74" i="9"/>
  <c r="T74" i="9"/>
  <c r="S15" i="9"/>
  <c r="T15" i="9"/>
  <c r="R15" i="9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8" i="10"/>
  <c r="H30" i="7" l="1"/>
  <c r="H31" i="7"/>
  <c r="H59" i="4" l="1"/>
  <c r="H21" i="4"/>
  <c r="L21" i="3"/>
  <c r="N21" i="3"/>
  <c r="H16" i="10"/>
  <c r="N16" i="10"/>
  <c r="H67" i="9"/>
  <c r="H109" i="10"/>
  <c r="H108" i="10"/>
  <c r="H107" i="10"/>
  <c r="H106" i="10"/>
  <c r="K59" i="4" l="1"/>
  <c r="H21" i="3"/>
  <c r="M21" i="3" s="1"/>
  <c r="O21" i="3"/>
  <c r="O16" i="10"/>
  <c r="M16" i="10"/>
  <c r="L16" i="10"/>
  <c r="K21" i="3" l="1"/>
  <c r="P21" i="3"/>
  <c r="K16" i="10"/>
  <c r="P16" i="10"/>
  <c r="H104" i="10" l="1"/>
  <c r="L101" i="10"/>
  <c r="N101" i="10"/>
  <c r="L102" i="10"/>
  <c r="N102" i="10"/>
  <c r="L103" i="10"/>
  <c r="N103" i="10"/>
  <c r="H102" i="10"/>
  <c r="L111" i="10"/>
  <c r="N111" i="10"/>
  <c r="H111" i="10"/>
  <c r="N104" i="10"/>
  <c r="L104" i="10"/>
  <c r="H77" i="10"/>
  <c r="K77" i="10" s="1"/>
  <c r="H70" i="10"/>
  <c r="H69" i="10"/>
  <c r="H68" i="10"/>
  <c r="L54" i="10"/>
  <c r="N54" i="10"/>
  <c r="H54" i="10"/>
  <c r="H57" i="10"/>
  <c r="H56" i="10"/>
  <c r="H55" i="10"/>
  <c r="H37" i="10"/>
  <c r="N30" i="10"/>
  <c r="L30" i="10"/>
  <c r="H30" i="10"/>
  <c r="L15" i="10"/>
  <c r="C22" i="2"/>
  <c r="C21" i="2"/>
  <c r="C124" i="10"/>
  <c r="C121" i="10"/>
  <c r="C116" i="10"/>
  <c r="N110" i="10"/>
  <c r="L110" i="10"/>
  <c r="H110" i="10"/>
  <c r="N109" i="10"/>
  <c r="L109" i="10"/>
  <c r="M109" i="10"/>
  <c r="N105" i="10"/>
  <c r="L105" i="10"/>
  <c r="H105" i="10"/>
  <c r="H103" i="10"/>
  <c r="N112" i="10"/>
  <c r="L112" i="10"/>
  <c r="H112" i="10"/>
  <c r="N107" i="10"/>
  <c r="L107" i="10"/>
  <c r="M107" i="10"/>
  <c r="N108" i="10"/>
  <c r="L108" i="10"/>
  <c r="M108" i="10"/>
  <c r="N106" i="10"/>
  <c r="L106" i="10"/>
  <c r="O106" i="10"/>
  <c r="H101" i="10"/>
  <c r="N100" i="10"/>
  <c r="L100" i="10"/>
  <c r="H100" i="10"/>
  <c r="N99" i="10"/>
  <c r="L99" i="10"/>
  <c r="H99" i="10"/>
  <c r="N98" i="10"/>
  <c r="L98" i="10"/>
  <c r="H98" i="10"/>
  <c r="N97" i="10"/>
  <c r="L97" i="10"/>
  <c r="H97" i="10"/>
  <c r="N96" i="10"/>
  <c r="L96" i="10"/>
  <c r="H96" i="10"/>
  <c r="N95" i="10"/>
  <c r="L95" i="10"/>
  <c r="H95" i="10"/>
  <c r="N94" i="10"/>
  <c r="L94" i="10"/>
  <c r="H94" i="10"/>
  <c r="N93" i="10"/>
  <c r="L93" i="10"/>
  <c r="H93" i="10"/>
  <c r="N92" i="10"/>
  <c r="L92" i="10"/>
  <c r="H92" i="10"/>
  <c r="N91" i="10"/>
  <c r="L91" i="10"/>
  <c r="H91" i="10"/>
  <c r="N90" i="10"/>
  <c r="L90" i="10"/>
  <c r="H90" i="10"/>
  <c r="N89" i="10"/>
  <c r="L89" i="10"/>
  <c r="H89" i="10"/>
  <c r="N88" i="10"/>
  <c r="L88" i="10"/>
  <c r="H88" i="10"/>
  <c r="N87" i="10"/>
  <c r="L87" i="10"/>
  <c r="H87" i="10"/>
  <c r="N86" i="10"/>
  <c r="L86" i="10"/>
  <c r="H86" i="10"/>
  <c r="N85" i="10"/>
  <c r="L85" i="10"/>
  <c r="H85" i="10"/>
  <c r="N84" i="10"/>
  <c r="L84" i="10"/>
  <c r="H84" i="10"/>
  <c r="N83" i="10"/>
  <c r="L83" i="10"/>
  <c r="H83" i="10"/>
  <c r="N82" i="10"/>
  <c r="L82" i="10"/>
  <c r="H82" i="10"/>
  <c r="N81" i="10"/>
  <c r="L81" i="10"/>
  <c r="H81" i="10"/>
  <c r="N80" i="10"/>
  <c r="L80" i="10"/>
  <c r="H80" i="10"/>
  <c r="N79" i="10"/>
  <c r="L79" i="10"/>
  <c r="H79" i="10"/>
  <c r="N78" i="10"/>
  <c r="L78" i="10"/>
  <c r="H78" i="10"/>
  <c r="N77" i="10"/>
  <c r="L77" i="10"/>
  <c r="N76" i="10"/>
  <c r="L76" i="10"/>
  <c r="H76" i="10"/>
  <c r="K76" i="10" s="1"/>
  <c r="N75" i="10"/>
  <c r="L75" i="10"/>
  <c r="H75" i="10"/>
  <c r="K75" i="10" s="1"/>
  <c r="N74" i="10"/>
  <c r="L74" i="10"/>
  <c r="H74" i="10"/>
  <c r="N73" i="10"/>
  <c r="L73" i="10"/>
  <c r="H73" i="10"/>
  <c r="N72" i="10"/>
  <c r="L72" i="10"/>
  <c r="H72" i="10"/>
  <c r="N71" i="10"/>
  <c r="L71" i="10"/>
  <c r="H71" i="10"/>
  <c r="N70" i="10"/>
  <c r="L70" i="10"/>
  <c r="N69" i="10"/>
  <c r="L69" i="10"/>
  <c r="N68" i="10"/>
  <c r="L68" i="10"/>
  <c r="N67" i="10"/>
  <c r="L67" i="10"/>
  <c r="H67" i="10"/>
  <c r="N66" i="10"/>
  <c r="L66" i="10"/>
  <c r="H66" i="10"/>
  <c r="N65" i="10"/>
  <c r="L65" i="10"/>
  <c r="H65" i="10"/>
  <c r="N64" i="10"/>
  <c r="L64" i="10"/>
  <c r="H64" i="10"/>
  <c r="N63" i="10"/>
  <c r="L63" i="10"/>
  <c r="H63" i="10"/>
  <c r="N62" i="10"/>
  <c r="L62" i="10"/>
  <c r="H62" i="10"/>
  <c r="N61" i="10"/>
  <c r="L61" i="10"/>
  <c r="H61" i="10"/>
  <c r="N60" i="10"/>
  <c r="L60" i="10"/>
  <c r="H60" i="10"/>
  <c r="N59" i="10"/>
  <c r="L59" i="10"/>
  <c r="H59" i="10"/>
  <c r="N58" i="10"/>
  <c r="L58" i="10"/>
  <c r="H58" i="10"/>
  <c r="N57" i="10"/>
  <c r="L57" i="10"/>
  <c r="N56" i="10"/>
  <c r="L56" i="10"/>
  <c r="N55" i="10"/>
  <c r="L55" i="10"/>
  <c r="N53" i="10"/>
  <c r="L53" i="10"/>
  <c r="H53" i="10"/>
  <c r="N52" i="10"/>
  <c r="L52" i="10"/>
  <c r="H52" i="10"/>
  <c r="N51" i="10"/>
  <c r="L51" i="10"/>
  <c r="H51" i="10"/>
  <c r="N50" i="10"/>
  <c r="L50" i="10"/>
  <c r="H50" i="10"/>
  <c r="N49" i="10"/>
  <c r="L49" i="10"/>
  <c r="H49" i="10"/>
  <c r="O49" i="10" s="1"/>
  <c r="N48" i="10"/>
  <c r="L48" i="10"/>
  <c r="H48" i="10"/>
  <c r="N47" i="10"/>
  <c r="L47" i="10"/>
  <c r="H47" i="10"/>
  <c r="N46" i="10"/>
  <c r="L46" i="10"/>
  <c r="H46" i="10"/>
  <c r="N45" i="10"/>
  <c r="L45" i="10"/>
  <c r="H45" i="10"/>
  <c r="N44" i="10"/>
  <c r="L44" i="10"/>
  <c r="H44" i="10"/>
  <c r="N43" i="10"/>
  <c r="L43" i="10"/>
  <c r="H43" i="10"/>
  <c r="N42" i="10"/>
  <c r="L42" i="10"/>
  <c r="H42" i="10"/>
  <c r="N41" i="10"/>
  <c r="L41" i="10"/>
  <c r="H41" i="10"/>
  <c r="N40" i="10"/>
  <c r="L40" i="10"/>
  <c r="H40" i="10"/>
  <c r="N39" i="10"/>
  <c r="L39" i="10"/>
  <c r="H39" i="10"/>
  <c r="N38" i="10"/>
  <c r="L38" i="10"/>
  <c r="H38" i="10"/>
  <c r="N37" i="10"/>
  <c r="L37" i="10"/>
  <c r="N36" i="10"/>
  <c r="L36" i="10"/>
  <c r="H36" i="10"/>
  <c r="N35" i="10"/>
  <c r="L35" i="10"/>
  <c r="H35" i="10"/>
  <c r="N34" i="10"/>
  <c r="L34" i="10"/>
  <c r="H34" i="10"/>
  <c r="N33" i="10"/>
  <c r="L33" i="10"/>
  <c r="H33" i="10"/>
  <c r="N32" i="10"/>
  <c r="L32" i="10"/>
  <c r="H32" i="10"/>
  <c r="N31" i="10"/>
  <c r="L31" i="10"/>
  <c r="H31" i="10"/>
  <c r="N29" i="10"/>
  <c r="L29" i="10"/>
  <c r="H29" i="10"/>
  <c r="N28" i="10"/>
  <c r="L28" i="10"/>
  <c r="H28" i="10"/>
  <c r="N27" i="10"/>
  <c r="L27" i="10"/>
  <c r="H27" i="10"/>
  <c r="N26" i="10"/>
  <c r="L26" i="10"/>
  <c r="H26" i="10"/>
  <c r="N25" i="10"/>
  <c r="L25" i="10"/>
  <c r="H25" i="10"/>
  <c r="N24" i="10"/>
  <c r="L24" i="10"/>
  <c r="H24" i="10"/>
  <c r="N23" i="10"/>
  <c r="L23" i="10"/>
  <c r="H23" i="10"/>
  <c r="N22" i="10"/>
  <c r="L22" i="10"/>
  <c r="H22" i="10"/>
  <c r="N21" i="10"/>
  <c r="L21" i="10"/>
  <c r="H21" i="10"/>
  <c r="N20" i="10"/>
  <c r="L20" i="10"/>
  <c r="H20" i="10"/>
  <c r="N19" i="10"/>
  <c r="L19" i="10"/>
  <c r="H19" i="10"/>
  <c r="N18" i="10"/>
  <c r="L18" i="10"/>
  <c r="H18" i="10"/>
  <c r="N17" i="10"/>
  <c r="L17" i="10"/>
  <c r="H17" i="10"/>
  <c r="O17" i="10" s="1"/>
  <c r="N15" i="10"/>
  <c r="O14" i="10"/>
  <c r="N14" i="10"/>
  <c r="L14" i="10"/>
  <c r="H14" i="10"/>
  <c r="M14" i="10" s="1"/>
  <c r="H71" i="9"/>
  <c r="N70" i="9"/>
  <c r="L70" i="9"/>
  <c r="H70" i="9"/>
  <c r="N69" i="9"/>
  <c r="L69" i="9"/>
  <c r="H69" i="9"/>
  <c r="O41" i="10" l="1"/>
  <c r="M45" i="10"/>
  <c r="M73" i="10"/>
  <c r="K80" i="10"/>
  <c r="O92" i="10"/>
  <c r="M96" i="10"/>
  <c r="O96" i="10"/>
  <c r="M100" i="10"/>
  <c r="M103" i="10"/>
  <c r="O103" i="10"/>
  <c r="K69" i="10"/>
  <c r="M20" i="10"/>
  <c r="O20" i="10"/>
  <c r="O28" i="10"/>
  <c r="K33" i="10"/>
  <c r="M40" i="10"/>
  <c r="O40" i="10"/>
  <c r="M53" i="10"/>
  <c r="M63" i="10"/>
  <c r="M72" i="10"/>
  <c r="M83" i="10"/>
  <c r="O83" i="10"/>
  <c r="P83" i="10" s="1"/>
  <c r="K87" i="10"/>
  <c r="O95" i="10"/>
  <c r="M30" i="10"/>
  <c r="O30" i="10"/>
  <c r="P30" i="10" s="1"/>
  <c r="M70" i="10"/>
  <c r="K70" i="10"/>
  <c r="M111" i="10"/>
  <c r="O111" i="10"/>
  <c r="P111" i="10" s="1"/>
  <c r="O19" i="10"/>
  <c r="M23" i="10"/>
  <c r="M27" i="10"/>
  <c r="M32" i="10"/>
  <c r="O32" i="10"/>
  <c r="M36" i="10"/>
  <c r="M39" i="10"/>
  <c r="O39" i="10"/>
  <c r="M43" i="10"/>
  <c r="M47" i="10"/>
  <c r="O47" i="10"/>
  <c r="M52" i="10"/>
  <c r="M58" i="10"/>
  <c r="O58" i="10"/>
  <c r="M62" i="10"/>
  <c r="O62" i="10"/>
  <c r="M66" i="10"/>
  <c r="O66" i="10"/>
  <c r="M71" i="10"/>
  <c r="M75" i="10"/>
  <c r="O75" i="10"/>
  <c r="O78" i="10"/>
  <c r="O82" i="10"/>
  <c r="M86" i="10"/>
  <c r="O90" i="10"/>
  <c r="O94" i="10"/>
  <c r="M98" i="10"/>
  <c r="O98" i="10"/>
  <c r="K56" i="10"/>
  <c r="M29" i="10"/>
  <c r="M34" i="10"/>
  <c r="M50" i="10"/>
  <c r="M60" i="10"/>
  <c r="O60" i="10"/>
  <c r="M64" i="10"/>
  <c r="M88" i="10"/>
  <c r="M54" i="10"/>
  <c r="K102" i="10"/>
  <c r="M24" i="10"/>
  <c r="K48" i="10"/>
  <c r="M59" i="10"/>
  <c r="M67" i="10"/>
  <c r="M76" i="10"/>
  <c r="K79" i="10"/>
  <c r="M112" i="10"/>
  <c r="M105" i="10"/>
  <c r="O105" i="10"/>
  <c r="M55" i="10"/>
  <c r="K55" i="10"/>
  <c r="M18" i="10"/>
  <c r="M31" i="10"/>
  <c r="O31" i="10"/>
  <c r="K35" i="10"/>
  <c r="M51" i="10"/>
  <c r="M61" i="10"/>
  <c r="O61" i="10"/>
  <c r="M65" i="10"/>
  <c r="M74" i="10"/>
  <c r="O74" i="10"/>
  <c r="O81" i="10"/>
  <c r="M85" i="10"/>
  <c r="O85" i="10"/>
  <c r="O89" i="10"/>
  <c r="O93" i="10"/>
  <c r="O97" i="10"/>
  <c r="O101" i="10"/>
  <c r="M110" i="10"/>
  <c r="O57" i="10"/>
  <c r="M68" i="10"/>
  <c r="K68" i="10"/>
  <c r="M101" i="10"/>
  <c r="M102" i="10"/>
  <c r="M69" i="10"/>
  <c r="M56" i="10"/>
  <c r="M77" i="10"/>
  <c r="O104" i="10"/>
  <c r="K104" i="10"/>
  <c r="M104" i="10"/>
  <c r="M57" i="10"/>
  <c r="H15" i="10"/>
  <c r="M15" i="10" s="1"/>
  <c r="M79" i="10"/>
  <c r="M92" i="10"/>
  <c r="M90" i="10"/>
  <c r="O36" i="10"/>
  <c r="O23" i="10"/>
  <c r="O43" i="10"/>
  <c r="P43" i="10" s="1"/>
  <c r="O59" i="10"/>
  <c r="O67" i="10"/>
  <c r="O69" i="10"/>
  <c r="O76" i="10"/>
  <c r="O27" i="10"/>
  <c r="O50" i="10"/>
  <c r="O51" i="10"/>
  <c r="O52" i="10"/>
  <c r="O108" i="10"/>
  <c r="P108" i="10" s="1"/>
  <c r="O107" i="10"/>
  <c r="P107" i="10" s="1"/>
  <c r="O112" i="10"/>
  <c r="P112" i="10" s="1"/>
  <c r="O109" i="10"/>
  <c r="P109" i="10" s="1"/>
  <c r="O110" i="10"/>
  <c r="M42" i="10"/>
  <c r="O42" i="10"/>
  <c r="M17" i="10"/>
  <c r="P17" i="10" s="1"/>
  <c r="K17" i="10"/>
  <c r="M46" i="10"/>
  <c r="O46" i="10"/>
  <c r="M19" i="10"/>
  <c r="M35" i="10"/>
  <c r="O64" i="10"/>
  <c r="O71" i="10"/>
  <c r="P71" i="10" s="1"/>
  <c r="O73" i="10"/>
  <c r="P73" i="10" s="1"/>
  <c r="M81" i="10"/>
  <c r="O86" i="10"/>
  <c r="O88" i="10"/>
  <c r="M94" i="10"/>
  <c r="O100" i="10"/>
  <c r="O77" i="10"/>
  <c r="O24" i="10"/>
  <c r="M91" i="10"/>
  <c r="O91" i="10"/>
  <c r="P14" i="10"/>
  <c r="O22" i="10"/>
  <c r="M22" i="10"/>
  <c r="O38" i="10"/>
  <c r="M38" i="10"/>
  <c r="K14" i="10"/>
  <c r="M21" i="10"/>
  <c r="O21" i="10"/>
  <c r="M37" i="10"/>
  <c r="O37" i="10"/>
  <c r="N113" i="10"/>
  <c r="G22" i="2" s="1"/>
  <c r="M25" i="10"/>
  <c r="L113" i="10"/>
  <c r="I22" i="2" s="1"/>
  <c r="O25" i="10"/>
  <c r="K28" i="10"/>
  <c r="M28" i="10"/>
  <c r="O29" i="10"/>
  <c r="P29" i="10" s="1"/>
  <c r="M44" i="10"/>
  <c r="O45" i="10"/>
  <c r="M84" i="10"/>
  <c r="M99" i="10"/>
  <c r="O26" i="10"/>
  <c r="K41" i="10"/>
  <c r="M41" i="10"/>
  <c r="M87" i="10"/>
  <c r="O18" i="10"/>
  <c r="M26" i="10"/>
  <c r="M33" i="10"/>
  <c r="O34" i="10"/>
  <c r="O44" i="10"/>
  <c r="M48" i="10"/>
  <c r="M49" i="10"/>
  <c r="P49" i="10" s="1"/>
  <c r="K49" i="10"/>
  <c r="M80" i="10"/>
  <c r="O84" i="10"/>
  <c r="K95" i="10"/>
  <c r="M95" i="10"/>
  <c r="O99" i="10"/>
  <c r="K19" i="10"/>
  <c r="K78" i="10"/>
  <c r="M78" i="10"/>
  <c r="K82" i="10"/>
  <c r="M82" i="10"/>
  <c r="K89" i="10"/>
  <c r="M89" i="10"/>
  <c r="K93" i="10"/>
  <c r="M93" i="10"/>
  <c r="K97" i="10"/>
  <c r="M97" i="10"/>
  <c r="K81" i="10"/>
  <c r="K92" i="10"/>
  <c r="K94" i="10"/>
  <c r="M106" i="10"/>
  <c r="P106" i="10" s="1"/>
  <c r="K106" i="10"/>
  <c r="M69" i="9"/>
  <c r="M70" i="9"/>
  <c r="O69" i="9"/>
  <c r="O70" i="9"/>
  <c r="P18" i="10" l="1"/>
  <c r="P67" i="10"/>
  <c r="P51" i="10"/>
  <c r="P100" i="10"/>
  <c r="P24" i="10"/>
  <c r="P34" i="10"/>
  <c r="P77" i="10"/>
  <c r="P86" i="10"/>
  <c r="P64" i="10"/>
  <c r="P31" i="10"/>
  <c r="P45" i="10"/>
  <c r="P85" i="10"/>
  <c r="P40" i="10"/>
  <c r="P20" i="10"/>
  <c r="P76" i="10"/>
  <c r="P62" i="10"/>
  <c r="P50" i="10"/>
  <c r="P23" i="10"/>
  <c r="P98" i="10"/>
  <c r="P75" i="10"/>
  <c r="P66" i="10"/>
  <c r="P58" i="10"/>
  <c r="P47" i="10"/>
  <c r="P39" i="10"/>
  <c r="P32" i="10"/>
  <c r="K101" i="10"/>
  <c r="P110" i="10"/>
  <c r="P105" i="10"/>
  <c r="P88" i="10"/>
  <c r="P52" i="10"/>
  <c r="P27" i="10"/>
  <c r="P59" i="10"/>
  <c r="P36" i="10"/>
  <c r="P74" i="10"/>
  <c r="P61" i="10"/>
  <c r="P60" i="10"/>
  <c r="P103" i="10"/>
  <c r="P96" i="10"/>
  <c r="P90" i="10"/>
  <c r="K90" i="10"/>
  <c r="P89" i="10"/>
  <c r="P101" i="10"/>
  <c r="O35" i="10"/>
  <c r="P35" i="10" s="1"/>
  <c r="O79" i="10"/>
  <c r="P79" i="10" s="1"/>
  <c r="O48" i="10"/>
  <c r="P48" i="10" s="1"/>
  <c r="O102" i="10"/>
  <c r="P102" i="10" s="1"/>
  <c r="O80" i="10"/>
  <c r="P80" i="10" s="1"/>
  <c r="P81" i="10"/>
  <c r="P97" i="10"/>
  <c r="P78" i="10"/>
  <c r="P19" i="10"/>
  <c r="P92" i="10"/>
  <c r="K57" i="10"/>
  <c r="O87" i="10"/>
  <c r="P87" i="10" s="1"/>
  <c r="O33" i="10"/>
  <c r="P33" i="10" s="1"/>
  <c r="P95" i="10"/>
  <c r="P93" i="10"/>
  <c r="P82" i="10"/>
  <c r="P41" i="10"/>
  <c r="P28" i="10"/>
  <c r="P94" i="10"/>
  <c r="P69" i="10"/>
  <c r="K111" i="10"/>
  <c r="K40" i="10"/>
  <c r="O15" i="10"/>
  <c r="P15" i="10" s="1"/>
  <c r="P57" i="10"/>
  <c r="K61" i="10"/>
  <c r="P104" i="10"/>
  <c r="K43" i="10"/>
  <c r="O68" i="10"/>
  <c r="P68" i="10" s="1"/>
  <c r="K54" i="10"/>
  <c r="O54" i="10"/>
  <c r="P54" i="10" s="1"/>
  <c r="K31" i="10"/>
  <c r="K66" i="10"/>
  <c r="K32" i="10"/>
  <c r="K58" i="10"/>
  <c r="K98" i="10"/>
  <c r="K85" i="10"/>
  <c r="O55" i="10"/>
  <c r="P55" i="10" s="1"/>
  <c r="K96" i="10"/>
  <c r="K88" i="10"/>
  <c r="K86" i="10"/>
  <c r="K36" i="10"/>
  <c r="K62" i="10"/>
  <c r="K100" i="10"/>
  <c r="K108" i="10"/>
  <c r="K30" i="10"/>
  <c r="K110" i="10"/>
  <c r="K47" i="10"/>
  <c r="K42" i="10"/>
  <c r="K23" i="10"/>
  <c r="K59" i="10"/>
  <c r="K109" i="10"/>
  <c r="K27" i="10"/>
  <c r="K39" i="10"/>
  <c r="K74" i="10"/>
  <c r="K67" i="10"/>
  <c r="K52" i="10"/>
  <c r="K107" i="10"/>
  <c r="K83" i="10"/>
  <c r="K46" i="10"/>
  <c r="K50" i="10"/>
  <c r="K105" i="10"/>
  <c r="K20" i="10"/>
  <c r="K60" i="10"/>
  <c r="K22" i="10"/>
  <c r="K51" i="10"/>
  <c r="K73" i="10"/>
  <c r="K29" i="10"/>
  <c r="P46" i="10"/>
  <c r="K103" i="10"/>
  <c r="K112" i="10"/>
  <c r="P44" i="10"/>
  <c r="P22" i="10"/>
  <c r="P42" i="10"/>
  <c r="K24" i="10"/>
  <c r="K45" i="10"/>
  <c r="O63" i="10"/>
  <c r="P63" i="10" s="1"/>
  <c r="K63" i="10"/>
  <c r="O56" i="10"/>
  <c r="P56" i="10" s="1"/>
  <c r="K64" i="10"/>
  <c r="O70" i="10"/>
  <c r="P70" i="10" s="1"/>
  <c r="O65" i="10"/>
  <c r="P65" i="10" s="1"/>
  <c r="K65" i="10"/>
  <c r="O53" i="10"/>
  <c r="P53" i="10" s="1"/>
  <c r="K53" i="10"/>
  <c r="K18" i="10"/>
  <c r="K44" i="10"/>
  <c r="O72" i="10"/>
  <c r="P72" i="10" s="1"/>
  <c r="K72" i="10"/>
  <c r="K71" i="10"/>
  <c r="M113" i="10"/>
  <c r="F22" i="2" s="1"/>
  <c r="K84" i="10"/>
  <c r="K38" i="10"/>
  <c r="P91" i="10"/>
  <c r="K34" i="10"/>
  <c r="P26" i="10"/>
  <c r="P99" i="10"/>
  <c r="K25" i="10"/>
  <c r="P37" i="10"/>
  <c r="P21" i="10"/>
  <c r="K91" i="10"/>
  <c r="P84" i="10"/>
  <c r="K26" i="10"/>
  <c r="P25" i="10"/>
  <c r="K99" i="10"/>
  <c r="K37" i="10"/>
  <c r="K21" i="10"/>
  <c r="P38" i="10"/>
  <c r="P70" i="9"/>
  <c r="P69" i="9"/>
  <c r="K69" i="9"/>
  <c r="K70" i="9"/>
  <c r="K15" i="10" l="1"/>
  <c r="O113" i="10"/>
  <c r="H22" i="2" s="1"/>
  <c r="P113" i="10"/>
  <c r="N9" i="10" l="1"/>
  <c r="E22" i="2"/>
  <c r="N37" i="9" l="1"/>
  <c r="L37" i="9"/>
  <c r="H37" i="9"/>
  <c r="M37" i="9" s="1"/>
  <c r="N85" i="5"/>
  <c r="L85" i="5"/>
  <c r="H85" i="5"/>
  <c r="O39" i="6"/>
  <c r="H41" i="6"/>
  <c r="H40" i="6"/>
  <c r="L38" i="6"/>
  <c r="M38" i="6"/>
  <c r="L39" i="6"/>
  <c r="M39" i="6"/>
  <c r="K39" i="6"/>
  <c r="N38" i="6"/>
  <c r="H24" i="6"/>
  <c r="H23" i="6"/>
  <c r="H77" i="5"/>
  <c r="K77" i="5" s="1"/>
  <c r="N77" i="5"/>
  <c r="O85" i="5" l="1"/>
  <c r="K85" i="5"/>
  <c r="N39" i="6"/>
  <c r="K38" i="6"/>
  <c r="M77" i="5"/>
  <c r="L77" i="5"/>
  <c r="O37" i="9"/>
  <c r="P37" i="9" s="1"/>
  <c r="M85" i="5"/>
  <c r="P85" i="5" s="1"/>
  <c r="O77" i="5"/>
  <c r="O38" i="6"/>
  <c r="P38" i="6" s="1"/>
  <c r="P39" i="6"/>
  <c r="P77" i="5" l="1"/>
  <c r="K37" i="9"/>
  <c r="N59" i="4" l="1"/>
  <c r="L59" i="4"/>
  <c r="M59" i="4"/>
  <c r="O59" i="4"/>
  <c r="P59" i="4" l="1"/>
  <c r="C100" i="5" l="1"/>
  <c r="C97" i="5"/>
  <c r="C92" i="5"/>
  <c r="C79" i="6"/>
  <c r="C76" i="6"/>
  <c r="C71" i="6"/>
  <c r="C44" i="7"/>
  <c r="C41" i="7"/>
  <c r="C36" i="7"/>
  <c r="C44" i="8"/>
  <c r="C41" i="8"/>
  <c r="C36" i="8"/>
  <c r="C86" i="9"/>
  <c r="C83" i="9"/>
  <c r="C78" i="9"/>
  <c r="C116" i="4"/>
  <c r="C113" i="4"/>
  <c r="C108" i="4"/>
  <c r="C34" i="3"/>
  <c r="C31" i="3"/>
  <c r="C26" i="3"/>
  <c r="A35" i="2"/>
  <c r="A95" i="5" l="1"/>
  <c r="P10" i="5" s="1"/>
  <c r="A119" i="10"/>
  <c r="P10" i="10" s="1"/>
  <c r="A29" i="3"/>
  <c r="P10" i="3" s="1"/>
  <c r="A39" i="8"/>
  <c r="P10" i="8" s="1"/>
  <c r="A74" i="6"/>
  <c r="P10" i="6" s="1"/>
  <c r="A111" i="4"/>
  <c r="P10" i="4" s="1"/>
  <c r="A81" i="9"/>
  <c r="P10" i="9" s="1"/>
  <c r="A39" i="7"/>
  <c r="P10" i="7" s="1"/>
  <c r="D9" i="2"/>
  <c r="D8" i="10" s="1"/>
  <c r="D8" i="2"/>
  <c r="D7" i="10" s="1"/>
  <c r="D7" i="2"/>
  <c r="D6" i="10" s="1"/>
  <c r="D6" i="2"/>
  <c r="D5" i="10" s="1"/>
  <c r="D7" i="9" l="1"/>
  <c r="D7" i="8"/>
  <c r="D7" i="7"/>
  <c r="D7" i="6"/>
  <c r="D7" i="5"/>
  <c r="D7" i="4"/>
  <c r="D8" i="9"/>
  <c r="D8" i="8"/>
  <c r="D8" i="7"/>
  <c r="D8" i="6"/>
  <c r="D8" i="5"/>
  <c r="D8" i="4"/>
  <c r="D5" i="9"/>
  <c r="D5" i="8"/>
  <c r="D5" i="7"/>
  <c r="D5" i="6"/>
  <c r="D5" i="5"/>
  <c r="D5" i="4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1" i="6"/>
  <c r="H22" i="6"/>
  <c r="H26" i="6"/>
  <c r="H27" i="6"/>
  <c r="H28" i="6"/>
  <c r="H29" i="6"/>
  <c r="H32" i="6"/>
  <c r="H33" i="6"/>
  <c r="H34" i="6"/>
  <c r="H35" i="6"/>
  <c r="H36" i="6"/>
  <c r="H37" i="6"/>
  <c r="H42" i="6"/>
  <c r="H43" i="6"/>
  <c r="H44" i="6"/>
  <c r="H45" i="6"/>
  <c r="H47" i="6"/>
  <c r="H48" i="6"/>
  <c r="H49" i="6"/>
  <c r="H51" i="6"/>
  <c r="H52" i="6"/>
  <c r="H53" i="6"/>
  <c r="H54" i="6"/>
  <c r="H56" i="6"/>
  <c r="H57" i="6"/>
  <c r="H58" i="6"/>
  <c r="H59" i="6"/>
  <c r="H60" i="6"/>
  <c r="H62" i="6"/>
  <c r="H63" i="6"/>
  <c r="H64" i="6"/>
  <c r="H65" i="6"/>
  <c r="H66" i="6"/>
  <c r="H15" i="7"/>
  <c r="H16" i="7"/>
  <c r="H18" i="7"/>
  <c r="H20" i="7"/>
  <c r="H22" i="7"/>
  <c r="H23" i="7"/>
  <c r="H24" i="7"/>
  <c r="H25" i="7"/>
  <c r="H26" i="7"/>
  <c r="H27" i="7"/>
  <c r="H28" i="7"/>
  <c r="H29" i="7"/>
  <c r="H32" i="7"/>
  <c r="H16" i="8"/>
  <c r="H17" i="8"/>
  <c r="H19" i="8"/>
  <c r="H21" i="8"/>
  <c r="H23" i="8"/>
  <c r="H25" i="8"/>
  <c r="H27" i="8"/>
  <c r="H29" i="8"/>
  <c r="H31" i="8"/>
  <c r="H16" i="9"/>
  <c r="H17" i="9"/>
  <c r="H19" i="9"/>
  <c r="H21" i="9"/>
  <c r="H25" i="9"/>
  <c r="H27" i="9"/>
  <c r="H29" i="9"/>
  <c r="H31" i="9"/>
  <c r="H33" i="9"/>
  <c r="H35" i="9"/>
  <c r="H39" i="9"/>
  <c r="H41" i="9"/>
  <c r="H43" i="9"/>
  <c r="H45" i="9"/>
  <c r="H47" i="9"/>
  <c r="H49" i="9"/>
  <c r="H52" i="9"/>
  <c r="H54" i="9"/>
  <c r="H56" i="9"/>
  <c r="H58" i="9"/>
  <c r="H62" i="9"/>
  <c r="H64" i="9"/>
  <c r="H59" i="9"/>
  <c r="H68" i="9"/>
  <c r="H73" i="9"/>
  <c r="H74" i="9"/>
  <c r="H14" i="6"/>
  <c r="H14" i="7"/>
  <c r="H14" i="9"/>
  <c r="L26" i="6"/>
  <c r="L30" i="6"/>
  <c r="L51" i="6"/>
  <c r="L54" i="6"/>
  <c r="H31" i="6"/>
  <c r="H55" i="6"/>
  <c r="H21" i="7"/>
  <c r="H20" i="8"/>
  <c r="H24" i="8"/>
  <c r="H28" i="8"/>
  <c r="H32" i="8"/>
  <c r="H15" i="9"/>
  <c r="H18" i="9"/>
  <c r="H22" i="9"/>
  <c r="H26" i="9"/>
  <c r="H30" i="9"/>
  <c r="H34" i="9"/>
  <c r="H38" i="9"/>
  <c r="H42" i="9"/>
  <c r="H46" i="9"/>
  <c r="H55" i="9"/>
  <c r="H61" i="9"/>
  <c r="H65" i="9"/>
  <c r="H51" i="9"/>
  <c r="H60" i="9"/>
  <c r="H72" i="9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8" i="4"/>
  <c r="N50" i="4"/>
  <c r="N51" i="4"/>
  <c r="N52" i="4"/>
  <c r="N54" i="4"/>
  <c r="N55" i="4"/>
  <c r="N56" i="4"/>
  <c r="N58" i="4"/>
  <c r="N60" i="4"/>
  <c r="N61" i="4"/>
  <c r="N63" i="4"/>
  <c r="N64" i="4"/>
  <c r="N65" i="4"/>
  <c r="N67" i="4"/>
  <c r="N68" i="4"/>
  <c r="N69" i="4"/>
  <c r="N71" i="4"/>
  <c r="N72" i="4"/>
  <c r="N73" i="4"/>
  <c r="N75" i="4"/>
  <c r="N76" i="4"/>
  <c r="N77" i="4"/>
  <c r="N79" i="4"/>
  <c r="N80" i="4"/>
  <c r="N81" i="4"/>
  <c r="N83" i="4"/>
  <c r="N84" i="4"/>
  <c r="N86" i="4"/>
  <c r="N87" i="4"/>
  <c r="N88" i="4"/>
  <c r="N90" i="4"/>
  <c r="N91" i="4"/>
  <c r="N92" i="4"/>
  <c r="N94" i="4"/>
  <c r="N95" i="4"/>
  <c r="N96" i="4"/>
  <c r="N98" i="4"/>
  <c r="N99" i="4"/>
  <c r="N100" i="4"/>
  <c r="N102" i="4"/>
  <c r="N103" i="4"/>
  <c r="N104" i="4"/>
  <c r="N15" i="5"/>
  <c r="N16" i="5"/>
  <c r="N17" i="5"/>
  <c r="N19" i="5"/>
  <c r="N20" i="5"/>
  <c r="N21" i="5"/>
  <c r="N23" i="5"/>
  <c r="N24" i="5"/>
  <c r="N26" i="5"/>
  <c r="N27" i="5"/>
  <c r="N28" i="5"/>
  <c r="N30" i="5"/>
  <c r="N31" i="5"/>
  <c r="N32" i="5"/>
  <c r="N34" i="5"/>
  <c r="N35" i="5"/>
  <c r="N36" i="5"/>
  <c r="N38" i="5"/>
  <c r="N39" i="5"/>
  <c r="N40" i="5"/>
  <c r="N42" i="5"/>
  <c r="N43" i="5"/>
  <c r="N44" i="5"/>
  <c r="N46" i="5"/>
  <c r="N47" i="5"/>
  <c r="N48" i="5"/>
  <c r="N50" i="5"/>
  <c r="N51" i="5"/>
  <c r="N52" i="5"/>
  <c r="N54" i="5"/>
  <c r="N55" i="5"/>
  <c r="N56" i="5"/>
  <c r="N58" i="5"/>
  <c r="N59" i="5"/>
  <c r="N60" i="5"/>
  <c r="N62" i="5"/>
  <c r="N63" i="5"/>
  <c r="N64" i="5"/>
  <c r="N66" i="5"/>
  <c r="N67" i="5"/>
  <c r="N68" i="5"/>
  <c r="N70" i="5"/>
  <c r="N71" i="5"/>
  <c r="N72" i="5"/>
  <c r="N74" i="5"/>
  <c r="N75" i="5"/>
  <c r="N76" i="5"/>
  <c r="N79" i="5"/>
  <c r="N80" i="5"/>
  <c r="N81" i="5"/>
  <c r="N83" i="5"/>
  <c r="N84" i="5"/>
  <c r="N86" i="5"/>
  <c r="N88" i="5"/>
  <c r="N14" i="4"/>
  <c r="C20" i="2"/>
  <c r="C19" i="2"/>
  <c r="C18" i="2"/>
  <c r="C17" i="2"/>
  <c r="C16" i="2"/>
  <c r="C15" i="2"/>
  <c r="H67" i="6"/>
  <c r="H61" i="6"/>
  <c r="H50" i="6"/>
  <c r="H46" i="6"/>
  <c r="H30" i="6"/>
  <c r="H25" i="6"/>
  <c r="H19" i="6"/>
  <c r="H19" i="7"/>
  <c r="H17" i="7"/>
  <c r="H30" i="8"/>
  <c r="H26" i="8"/>
  <c r="H22" i="8"/>
  <c r="H18" i="8"/>
  <c r="H15" i="8"/>
  <c r="H66" i="9"/>
  <c r="H63" i="9"/>
  <c r="H57" i="9"/>
  <c r="H53" i="9"/>
  <c r="H48" i="9"/>
  <c r="H44" i="9"/>
  <c r="H40" i="9"/>
  <c r="H36" i="9"/>
  <c r="H32" i="9"/>
  <c r="H28" i="9"/>
  <c r="H24" i="9"/>
  <c r="H20" i="9"/>
  <c r="L88" i="5"/>
  <c r="H88" i="5"/>
  <c r="N87" i="5"/>
  <c r="L87" i="5"/>
  <c r="H87" i="5"/>
  <c r="L86" i="5"/>
  <c r="H86" i="5"/>
  <c r="K86" i="5" s="1"/>
  <c r="L84" i="5"/>
  <c r="H84" i="5"/>
  <c r="K84" i="5" s="1"/>
  <c r="L83" i="5"/>
  <c r="H83" i="5"/>
  <c r="K83" i="5" s="1"/>
  <c r="N82" i="5"/>
  <c r="L82" i="5"/>
  <c r="H82" i="5"/>
  <c r="K82" i="5" s="1"/>
  <c r="L81" i="5"/>
  <c r="H81" i="5"/>
  <c r="K81" i="5" s="1"/>
  <c r="L80" i="5"/>
  <c r="H80" i="5"/>
  <c r="K80" i="5" s="1"/>
  <c r="L79" i="5"/>
  <c r="H79" i="5"/>
  <c r="K79" i="5" s="1"/>
  <c r="N78" i="5"/>
  <c r="L78" i="5"/>
  <c r="H78" i="5"/>
  <c r="K78" i="5" s="1"/>
  <c r="L76" i="5"/>
  <c r="H76" i="5"/>
  <c r="L75" i="5"/>
  <c r="H75" i="5"/>
  <c r="L74" i="5"/>
  <c r="H74" i="5"/>
  <c r="N73" i="5"/>
  <c r="L73" i="5"/>
  <c r="H73" i="5"/>
  <c r="L72" i="5"/>
  <c r="H72" i="5"/>
  <c r="L71" i="5"/>
  <c r="H71" i="5"/>
  <c r="L70" i="5"/>
  <c r="H70" i="5"/>
  <c r="N69" i="5"/>
  <c r="L69" i="5"/>
  <c r="H69" i="5"/>
  <c r="L68" i="5"/>
  <c r="H68" i="5"/>
  <c r="L67" i="5"/>
  <c r="H67" i="5"/>
  <c r="L66" i="5"/>
  <c r="H66" i="5"/>
  <c r="N65" i="5"/>
  <c r="L65" i="5"/>
  <c r="H65" i="5"/>
  <c r="L64" i="5"/>
  <c r="H64" i="5"/>
  <c r="L63" i="5"/>
  <c r="H63" i="5"/>
  <c r="L62" i="5"/>
  <c r="H62" i="5"/>
  <c r="N61" i="5"/>
  <c r="L61" i="5"/>
  <c r="H61" i="5"/>
  <c r="L60" i="5"/>
  <c r="H60" i="5"/>
  <c r="L59" i="5"/>
  <c r="H59" i="5"/>
  <c r="L58" i="5"/>
  <c r="H58" i="5"/>
  <c r="N57" i="5"/>
  <c r="L57" i="5"/>
  <c r="H57" i="5"/>
  <c r="M57" i="5" s="1"/>
  <c r="L56" i="5"/>
  <c r="H56" i="5"/>
  <c r="L55" i="5"/>
  <c r="H55" i="5"/>
  <c r="L54" i="5"/>
  <c r="H54" i="5"/>
  <c r="N53" i="5"/>
  <c r="L53" i="5"/>
  <c r="H53" i="5"/>
  <c r="L52" i="5"/>
  <c r="H52" i="5"/>
  <c r="L51" i="5"/>
  <c r="H51" i="5"/>
  <c r="L50" i="5"/>
  <c r="H50" i="5"/>
  <c r="N49" i="5"/>
  <c r="L49" i="5"/>
  <c r="H49" i="5"/>
  <c r="L48" i="5"/>
  <c r="H48" i="5"/>
  <c r="L47" i="5"/>
  <c r="H47" i="5"/>
  <c r="L46" i="5"/>
  <c r="H46" i="5"/>
  <c r="N45" i="5"/>
  <c r="L45" i="5"/>
  <c r="H45" i="5"/>
  <c r="L44" i="5"/>
  <c r="H44" i="5"/>
  <c r="L43" i="5"/>
  <c r="H43" i="5"/>
  <c r="L42" i="5"/>
  <c r="H42" i="5"/>
  <c r="N41" i="5"/>
  <c r="L41" i="5"/>
  <c r="H41" i="5"/>
  <c r="L40" i="5"/>
  <c r="H40" i="5"/>
  <c r="L39" i="5"/>
  <c r="H39" i="5"/>
  <c r="L38" i="5"/>
  <c r="H38" i="5"/>
  <c r="N37" i="5"/>
  <c r="L37" i="5"/>
  <c r="H37" i="5"/>
  <c r="L36" i="5"/>
  <c r="H36" i="5"/>
  <c r="L35" i="5"/>
  <c r="H35" i="5"/>
  <c r="L34" i="5"/>
  <c r="H34" i="5"/>
  <c r="N33" i="5"/>
  <c r="L33" i="5"/>
  <c r="H33" i="5"/>
  <c r="L32" i="5"/>
  <c r="H32" i="5"/>
  <c r="L31" i="5"/>
  <c r="H31" i="5"/>
  <c r="L30" i="5"/>
  <c r="H30" i="5"/>
  <c r="N29" i="5"/>
  <c r="L29" i="5"/>
  <c r="H29" i="5"/>
  <c r="L28" i="5"/>
  <c r="H28" i="5"/>
  <c r="L27" i="5"/>
  <c r="H27" i="5"/>
  <c r="L26" i="5"/>
  <c r="H26" i="5"/>
  <c r="N25" i="5"/>
  <c r="L25" i="5"/>
  <c r="H25" i="5"/>
  <c r="L24" i="5"/>
  <c r="H24" i="5"/>
  <c r="L23" i="5"/>
  <c r="H23" i="5"/>
  <c r="O23" i="5" s="1"/>
  <c r="N22" i="5"/>
  <c r="L22" i="5"/>
  <c r="H22" i="5"/>
  <c r="L21" i="5"/>
  <c r="H21" i="5"/>
  <c r="L20" i="5"/>
  <c r="H20" i="5"/>
  <c r="L19" i="5"/>
  <c r="H19" i="5"/>
  <c r="N18" i="5"/>
  <c r="L18" i="5"/>
  <c r="H18" i="5"/>
  <c r="L17" i="5"/>
  <c r="H17" i="5"/>
  <c r="L16" i="5"/>
  <c r="H16" i="5"/>
  <c r="O16" i="5" s="1"/>
  <c r="L15" i="5"/>
  <c r="H15" i="5"/>
  <c r="N14" i="5"/>
  <c r="L14" i="5"/>
  <c r="H14" i="5"/>
  <c r="M14" i="5" s="1"/>
  <c r="L104" i="4"/>
  <c r="H104" i="4"/>
  <c r="L103" i="4"/>
  <c r="H103" i="4"/>
  <c r="L102" i="4"/>
  <c r="H102" i="4"/>
  <c r="N101" i="4"/>
  <c r="L101" i="4"/>
  <c r="H101" i="4"/>
  <c r="L100" i="4"/>
  <c r="H100" i="4"/>
  <c r="L99" i="4"/>
  <c r="H99" i="4"/>
  <c r="L98" i="4"/>
  <c r="H98" i="4"/>
  <c r="N97" i="4"/>
  <c r="L97" i="4"/>
  <c r="H97" i="4"/>
  <c r="L96" i="4"/>
  <c r="H96" i="4"/>
  <c r="L95" i="4"/>
  <c r="H95" i="4"/>
  <c r="L94" i="4"/>
  <c r="H94" i="4"/>
  <c r="N93" i="4"/>
  <c r="L93" i="4"/>
  <c r="H93" i="4"/>
  <c r="L92" i="4"/>
  <c r="H92" i="4"/>
  <c r="L91" i="4"/>
  <c r="H91" i="4"/>
  <c r="L90" i="4"/>
  <c r="H90" i="4"/>
  <c r="N89" i="4"/>
  <c r="L89" i="4"/>
  <c r="H89" i="4"/>
  <c r="L88" i="4"/>
  <c r="H88" i="4"/>
  <c r="L87" i="4"/>
  <c r="H87" i="4"/>
  <c r="L86" i="4"/>
  <c r="H86" i="4"/>
  <c r="N85" i="4"/>
  <c r="L85" i="4"/>
  <c r="H85" i="4"/>
  <c r="L84" i="4"/>
  <c r="H84" i="4"/>
  <c r="L83" i="4"/>
  <c r="H83" i="4"/>
  <c r="N82" i="4"/>
  <c r="L82" i="4"/>
  <c r="H82" i="4"/>
  <c r="L81" i="4"/>
  <c r="H81" i="4"/>
  <c r="L80" i="4"/>
  <c r="H80" i="4"/>
  <c r="L79" i="4"/>
  <c r="H79" i="4"/>
  <c r="N78" i="4"/>
  <c r="L78" i="4"/>
  <c r="H78" i="4"/>
  <c r="L77" i="4"/>
  <c r="H77" i="4"/>
  <c r="L76" i="4"/>
  <c r="H76" i="4"/>
  <c r="L75" i="4"/>
  <c r="H75" i="4"/>
  <c r="N74" i="4"/>
  <c r="L74" i="4"/>
  <c r="H74" i="4"/>
  <c r="L73" i="4"/>
  <c r="H73" i="4"/>
  <c r="L72" i="4"/>
  <c r="H72" i="4"/>
  <c r="L71" i="4"/>
  <c r="H71" i="4"/>
  <c r="N70" i="4"/>
  <c r="L70" i="4"/>
  <c r="H70" i="4"/>
  <c r="L69" i="4"/>
  <c r="H69" i="4"/>
  <c r="L68" i="4"/>
  <c r="H68" i="4"/>
  <c r="L67" i="4"/>
  <c r="H67" i="4"/>
  <c r="N66" i="4"/>
  <c r="L66" i="4"/>
  <c r="H66" i="4"/>
  <c r="L65" i="4"/>
  <c r="H65" i="4"/>
  <c r="L64" i="4"/>
  <c r="H64" i="4"/>
  <c r="L63" i="4"/>
  <c r="H63" i="4"/>
  <c r="N62" i="4"/>
  <c r="L62" i="4"/>
  <c r="H62" i="4"/>
  <c r="L61" i="4"/>
  <c r="H61" i="4"/>
  <c r="L60" i="4"/>
  <c r="H60" i="4"/>
  <c r="L58" i="4"/>
  <c r="H58" i="4"/>
  <c r="N57" i="4"/>
  <c r="L57" i="4"/>
  <c r="H57" i="4"/>
  <c r="L56" i="4"/>
  <c r="H56" i="4"/>
  <c r="L55" i="4"/>
  <c r="H55" i="4"/>
  <c r="L54" i="4"/>
  <c r="H54" i="4"/>
  <c r="N53" i="4"/>
  <c r="L53" i="4"/>
  <c r="H53" i="4"/>
  <c r="L52" i="4"/>
  <c r="H52" i="4"/>
  <c r="L51" i="4"/>
  <c r="H51" i="4"/>
  <c r="L50" i="4"/>
  <c r="H50" i="4"/>
  <c r="N49" i="4"/>
  <c r="L49" i="4"/>
  <c r="H49" i="4"/>
  <c r="L48" i="4"/>
  <c r="H48" i="4"/>
  <c r="L47" i="4"/>
  <c r="H47" i="4"/>
  <c r="N46" i="4"/>
  <c r="L46" i="4"/>
  <c r="H46" i="4"/>
  <c r="L45" i="4"/>
  <c r="H45" i="4"/>
  <c r="L44" i="4"/>
  <c r="H44" i="4"/>
  <c r="L43" i="4"/>
  <c r="H43" i="4"/>
  <c r="N42" i="4"/>
  <c r="L42" i="4"/>
  <c r="H42" i="4"/>
  <c r="L41" i="4"/>
  <c r="H41" i="4"/>
  <c r="L40" i="4"/>
  <c r="H40" i="4"/>
  <c r="L39" i="4"/>
  <c r="H39" i="4"/>
  <c r="N38" i="4"/>
  <c r="L38" i="4"/>
  <c r="H38" i="4"/>
  <c r="L37" i="4"/>
  <c r="H37" i="4"/>
  <c r="L36" i="4"/>
  <c r="H36" i="4"/>
  <c r="L35" i="4"/>
  <c r="H35" i="4"/>
  <c r="N34" i="4"/>
  <c r="L34" i="4"/>
  <c r="H34" i="4"/>
  <c r="L33" i="4"/>
  <c r="H33" i="4"/>
  <c r="L32" i="4"/>
  <c r="H32" i="4"/>
  <c r="L31" i="4"/>
  <c r="H31" i="4"/>
  <c r="N30" i="4"/>
  <c r="L30" i="4"/>
  <c r="H30" i="4"/>
  <c r="L29" i="4"/>
  <c r="H29" i="4"/>
  <c r="L28" i="4"/>
  <c r="H28" i="4"/>
  <c r="L27" i="4"/>
  <c r="H27" i="4"/>
  <c r="N26" i="4"/>
  <c r="L26" i="4"/>
  <c r="H26" i="4"/>
  <c r="L25" i="4"/>
  <c r="H25" i="4"/>
  <c r="L24" i="4"/>
  <c r="H24" i="4"/>
  <c r="L23" i="4"/>
  <c r="H23" i="4"/>
  <c r="N22" i="4"/>
  <c r="L22" i="4"/>
  <c r="H22" i="4"/>
  <c r="L21" i="4"/>
  <c r="N20" i="4"/>
  <c r="L20" i="4"/>
  <c r="H20" i="4"/>
  <c r="L19" i="4"/>
  <c r="H19" i="4"/>
  <c r="L18" i="4"/>
  <c r="H18" i="4"/>
  <c r="L17" i="4"/>
  <c r="H17" i="4"/>
  <c r="N16" i="4"/>
  <c r="L16" i="4"/>
  <c r="H16" i="4"/>
  <c r="L15" i="4"/>
  <c r="H15" i="4"/>
  <c r="L14" i="4"/>
  <c r="H14" i="4"/>
  <c r="O14" i="4" s="1"/>
  <c r="M31" i="4" l="1"/>
  <c r="M40" i="4"/>
  <c r="O40" i="4"/>
  <c r="O83" i="4"/>
  <c r="M27" i="4"/>
  <c r="O27" i="4"/>
  <c r="M36" i="4"/>
  <c r="M63" i="4"/>
  <c r="O63" i="4"/>
  <c r="O74" i="4"/>
  <c r="M79" i="4"/>
  <c r="O54" i="4"/>
  <c r="M18" i="4"/>
  <c r="M17" i="4"/>
  <c r="O17" i="4"/>
  <c r="M18" i="5"/>
  <c r="O18" i="5"/>
  <c r="M25" i="5"/>
  <c r="M33" i="5"/>
  <c r="O33" i="5"/>
  <c r="M41" i="5"/>
  <c r="M49" i="5"/>
  <c r="O49" i="5"/>
  <c r="M65" i="5"/>
  <c r="M73" i="5"/>
  <c r="O73" i="5"/>
  <c r="M82" i="5"/>
  <c r="O31" i="5"/>
  <c r="O39" i="5"/>
  <c r="O47" i="5"/>
  <c r="O55" i="5"/>
  <c r="O63" i="5"/>
  <c r="O71" i="5"/>
  <c r="O80" i="5"/>
  <c r="M22" i="5"/>
  <c r="M37" i="5"/>
  <c r="M53" i="5"/>
  <c r="O53" i="5"/>
  <c r="M69" i="5"/>
  <c r="O69" i="5"/>
  <c r="M87" i="5"/>
  <c r="O20" i="5"/>
  <c r="O27" i="5"/>
  <c r="O35" i="5"/>
  <c r="O43" i="5"/>
  <c r="O51" i="5"/>
  <c r="O59" i="5"/>
  <c r="O67" i="5"/>
  <c r="O75" i="5"/>
  <c r="O84" i="5"/>
  <c r="L31" i="8"/>
  <c r="L27" i="8"/>
  <c r="O30" i="6"/>
  <c r="O61" i="6"/>
  <c r="O27" i="8"/>
  <c r="O58" i="6"/>
  <c r="O54" i="6"/>
  <c r="O43" i="6"/>
  <c r="O37" i="6"/>
  <c r="O34" i="6"/>
  <c r="L23" i="8"/>
  <c r="L19" i="8"/>
  <c r="L16" i="8"/>
  <c r="L20" i="7"/>
  <c r="L22" i="6"/>
  <c r="L16" i="6"/>
  <c r="N31" i="8"/>
  <c r="N27" i="8"/>
  <c r="N51" i="6"/>
  <c r="N47" i="6"/>
  <c r="N14" i="8"/>
  <c r="O19" i="8"/>
  <c r="O23" i="8"/>
  <c r="N23" i="8"/>
  <c r="N19" i="8"/>
  <c r="N16" i="8"/>
  <c r="N20" i="7"/>
  <c r="N22" i="6"/>
  <c r="N16" i="6"/>
  <c r="K43" i="9"/>
  <c r="M60" i="9"/>
  <c r="L23" i="9"/>
  <c r="H23" i="9"/>
  <c r="O23" i="9" s="1"/>
  <c r="L73" i="9"/>
  <c r="N62" i="9"/>
  <c r="L35" i="9"/>
  <c r="L31" i="9"/>
  <c r="N19" i="9"/>
  <c r="N54" i="6"/>
  <c r="L47" i="6"/>
  <c r="N30" i="6"/>
  <c r="N26" i="6"/>
  <c r="K22" i="7"/>
  <c r="N64" i="6"/>
  <c r="L64" i="6"/>
  <c r="N61" i="6"/>
  <c r="L61" i="6"/>
  <c r="N58" i="6"/>
  <c r="L58" i="6"/>
  <c r="N43" i="6"/>
  <c r="L43" i="6"/>
  <c r="N37" i="6"/>
  <c r="L37" i="6"/>
  <c r="N34" i="6"/>
  <c r="L34" i="6"/>
  <c r="O47" i="6"/>
  <c r="O51" i="6"/>
  <c r="N74" i="9"/>
  <c r="L74" i="9"/>
  <c r="L68" i="9"/>
  <c r="N68" i="9"/>
  <c r="L59" i="9"/>
  <c r="N59" i="9"/>
  <c r="L64" i="9"/>
  <c r="N64" i="9"/>
  <c r="N58" i="9"/>
  <c r="L58" i="9"/>
  <c r="N54" i="9"/>
  <c r="L54" i="9"/>
  <c r="N49" i="9"/>
  <c r="L49" i="9"/>
  <c r="L45" i="9"/>
  <c r="N45" i="9"/>
  <c r="N41" i="9"/>
  <c r="L41" i="9"/>
  <c r="N33" i="9"/>
  <c r="L33" i="9"/>
  <c r="L29" i="9"/>
  <c r="N29" i="9"/>
  <c r="N25" i="9"/>
  <c r="L25" i="9"/>
  <c r="N21" i="9"/>
  <c r="L21" i="9"/>
  <c r="L17" i="9"/>
  <c r="N17" i="9"/>
  <c r="M25" i="9"/>
  <c r="O64" i="9"/>
  <c r="M17" i="9"/>
  <c r="O33" i="9"/>
  <c r="O49" i="9"/>
  <c r="N16" i="9"/>
  <c r="L32" i="7"/>
  <c r="N32" i="7"/>
  <c r="L28" i="7"/>
  <c r="N28" i="7"/>
  <c r="L24" i="7"/>
  <c r="N24" i="7"/>
  <c r="L50" i="9"/>
  <c r="H50" i="9"/>
  <c r="K18" i="7"/>
  <c r="K31" i="7"/>
  <c r="O32" i="7"/>
  <c r="N20" i="9"/>
  <c r="N65" i="9"/>
  <c r="M54" i="4"/>
  <c r="K32" i="9"/>
  <c r="K49" i="9"/>
  <c r="K63" i="9"/>
  <c r="K26" i="7"/>
  <c r="K30" i="7"/>
  <c r="L67" i="9"/>
  <c r="L40" i="9"/>
  <c r="M22" i="4"/>
  <c r="M42" i="4"/>
  <c r="O42" i="4"/>
  <c r="O50" i="4"/>
  <c r="M15" i="4"/>
  <c r="O15" i="4"/>
  <c r="O23" i="4"/>
  <c r="M25" i="4"/>
  <c r="O25" i="4"/>
  <c r="M34" i="4"/>
  <c r="O34" i="4"/>
  <c r="O44" i="4"/>
  <c r="M52" i="4"/>
  <c r="O52" i="4"/>
  <c r="M61" i="4"/>
  <c r="O61" i="4"/>
  <c r="M70" i="4"/>
  <c r="O70" i="4"/>
  <c r="O75" i="4"/>
  <c r="M78" i="4"/>
  <c r="O78" i="4"/>
  <c r="M84" i="4"/>
  <c r="O84" i="4"/>
  <c r="M92" i="4"/>
  <c r="O92" i="4"/>
  <c r="M100" i="4"/>
  <c r="O100" i="4"/>
  <c r="M19" i="4"/>
  <c r="O19" i="4"/>
  <c r="M20" i="4"/>
  <c r="O20" i="4"/>
  <c r="O21" i="4"/>
  <c r="O28" i="4"/>
  <c r="M29" i="4"/>
  <c r="O29" i="4"/>
  <c r="M30" i="4"/>
  <c r="O30" i="4"/>
  <c r="O31" i="4"/>
  <c r="O39" i="4"/>
  <c r="M44" i="4"/>
  <c r="P44" i="4" s="1"/>
  <c r="O47" i="4"/>
  <c r="M48" i="4"/>
  <c r="O48" i="4"/>
  <c r="M49" i="4"/>
  <c r="O55" i="4"/>
  <c r="M56" i="4"/>
  <c r="O56" i="4"/>
  <c r="M57" i="4"/>
  <c r="O64" i="4"/>
  <c r="M65" i="4"/>
  <c r="O65" i="4"/>
  <c r="M66" i="4"/>
  <c r="O72" i="4"/>
  <c r="M73" i="4"/>
  <c r="O73" i="4"/>
  <c r="O80" i="4"/>
  <c r="M81" i="4"/>
  <c r="O81" i="4"/>
  <c r="M82" i="4"/>
  <c r="O82" i="4"/>
  <c r="O87" i="4"/>
  <c r="M88" i="4"/>
  <c r="O88" i="4"/>
  <c r="M89" i="4"/>
  <c r="O95" i="4"/>
  <c r="M96" i="4"/>
  <c r="O96" i="4"/>
  <c r="M97" i="4"/>
  <c r="O103" i="4"/>
  <c r="O104" i="4"/>
  <c r="M24" i="5"/>
  <c r="O24" i="5"/>
  <c r="O25" i="5"/>
  <c r="O38" i="5"/>
  <c r="M40" i="5"/>
  <c r="O40" i="5"/>
  <c r="O41" i="5"/>
  <c r="O54" i="5"/>
  <c r="M56" i="5"/>
  <c r="O56" i="5"/>
  <c r="O57" i="5"/>
  <c r="P57" i="5" s="1"/>
  <c r="O70" i="5"/>
  <c r="M72" i="5"/>
  <c r="O72" i="5"/>
  <c r="O88" i="5"/>
  <c r="O26" i="5"/>
  <c r="M28" i="5"/>
  <c r="O28" i="5"/>
  <c r="O29" i="5"/>
  <c r="O42" i="5"/>
  <c r="M44" i="5"/>
  <c r="O44" i="5"/>
  <c r="O45" i="5"/>
  <c r="O58" i="5"/>
  <c r="M60" i="5"/>
  <c r="O60" i="5"/>
  <c r="O61" i="5"/>
  <c r="O74" i="5"/>
  <c r="M76" i="5"/>
  <c r="O76" i="5"/>
  <c r="O78" i="5"/>
  <c r="M41" i="4"/>
  <c r="O41" i="4"/>
  <c r="O58" i="4"/>
  <c r="M90" i="4"/>
  <c r="O90" i="4"/>
  <c r="M98" i="4"/>
  <c r="O98" i="4"/>
  <c r="M16" i="4"/>
  <c r="O16" i="4"/>
  <c r="O24" i="4"/>
  <c r="O35" i="4"/>
  <c r="O43" i="4"/>
  <c r="O51" i="4"/>
  <c r="M53" i="4"/>
  <c r="O53" i="4"/>
  <c r="M62" i="4"/>
  <c r="O62" i="4"/>
  <c r="M69" i="4"/>
  <c r="O69" i="4"/>
  <c r="M77" i="4"/>
  <c r="O77" i="4"/>
  <c r="M85" i="4"/>
  <c r="O85" i="4"/>
  <c r="O91" i="4"/>
  <c r="M101" i="4"/>
  <c r="O101" i="4"/>
  <c r="O15" i="5"/>
  <c r="M17" i="5"/>
  <c r="O17" i="5"/>
  <c r="O30" i="5"/>
  <c r="M32" i="5"/>
  <c r="O32" i="5"/>
  <c r="O46" i="5"/>
  <c r="M48" i="5"/>
  <c r="O48" i="5"/>
  <c r="O62" i="5"/>
  <c r="M64" i="5"/>
  <c r="O64" i="5"/>
  <c r="O65" i="5"/>
  <c r="O79" i="5"/>
  <c r="M81" i="5"/>
  <c r="O81" i="5"/>
  <c r="O82" i="5"/>
  <c r="O32" i="4"/>
  <c r="M67" i="4"/>
  <c r="O67" i="4"/>
  <c r="M26" i="4"/>
  <c r="O26" i="4"/>
  <c r="M33" i="4"/>
  <c r="O33" i="4"/>
  <c r="O36" i="4"/>
  <c r="O60" i="4"/>
  <c r="O68" i="4"/>
  <c r="O76" i="4"/>
  <c r="M93" i="4"/>
  <c r="O93" i="4"/>
  <c r="O99" i="4"/>
  <c r="O18" i="4"/>
  <c r="M32" i="4"/>
  <c r="M37" i="4"/>
  <c r="O37" i="4"/>
  <c r="M38" i="4"/>
  <c r="M45" i="4"/>
  <c r="O45" i="4"/>
  <c r="M46" i="4"/>
  <c r="M50" i="4"/>
  <c r="M58" i="4"/>
  <c r="M71" i="4"/>
  <c r="M74" i="4"/>
  <c r="O79" i="4"/>
  <c r="P79" i="4" s="1"/>
  <c r="M83" i="4"/>
  <c r="M86" i="4"/>
  <c r="M94" i="4"/>
  <c r="O94" i="4"/>
  <c r="M102" i="4"/>
  <c r="O102" i="4"/>
  <c r="O19" i="5"/>
  <c r="M21" i="5"/>
  <c r="O21" i="5"/>
  <c r="O22" i="5"/>
  <c r="M29" i="5"/>
  <c r="O34" i="5"/>
  <c r="M36" i="5"/>
  <c r="O36" i="5"/>
  <c r="O37" i="5"/>
  <c r="M45" i="5"/>
  <c r="O50" i="5"/>
  <c r="M52" i="5"/>
  <c r="O52" i="5"/>
  <c r="P52" i="5" s="1"/>
  <c r="M61" i="5"/>
  <c r="O66" i="5"/>
  <c r="M68" i="5"/>
  <c r="O68" i="5"/>
  <c r="M78" i="5"/>
  <c r="O83" i="5"/>
  <c r="M86" i="5"/>
  <c r="O86" i="5"/>
  <c r="O87" i="5"/>
  <c r="K28" i="9"/>
  <c r="K46" i="9"/>
  <c r="K53" i="9"/>
  <c r="K19" i="9"/>
  <c r="M29" i="9"/>
  <c r="O29" i="9"/>
  <c r="M54" i="9"/>
  <c r="O54" i="9"/>
  <c r="O58" i="9"/>
  <c r="K26" i="9"/>
  <c r="K40" i="9"/>
  <c r="M49" i="9"/>
  <c r="K61" i="9"/>
  <c r="K30" i="8"/>
  <c r="K16" i="7"/>
  <c r="O28" i="7"/>
  <c r="M28" i="7"/>
  <c r="K27" i="9"/>
  <c r="K35" i="9"/>
  <c r="K42" i="9"/>
  <c r="M45" i="9"/>
  <c r="K52" i="9"/>
  <c r="M58" i="9"/>
  <c r="K62" i="9"/>
  <c r="K60" i="9"/>
  <c r="M68" i="9"/>
  <c r="O74" i="9"/>
  <c r="M74" i="9"/>
  <c r="K20" i="8"/>
  <c r="K29" i="8"/>
  <c r="K41" i="6"/>
  <c r="K56" i="6"/>
  <c r="M64" i="6"/>
  <c r="M16" i="6"/>
  <c r="K16" i="6"/>
  <c r="K18" i="6"/>
  <c r="O31" i="6"/>
  <c r="O48" i="6"/>
  <c r="K52" i="6"/>
  <c r="O17" i="9"/>
  <c r="M21" i="9"/>
  <c r="O25" i="9"/>
  <c r="M41" i="9"/>
  <c r="M59" i="9"/>
  <c r="M31" i="8"/>
  <c r="K49" i="6"/>
  <c r="K66" i="6"/>
  <c r="K17" i="7"/>
  <c r="M16" i="8"/>
  <c r="K28" i="6"/>
  <c r="K45" i="6"/>
  <c r="K55" i="6"/>
  <c r="O72" i="9"/>
  <c r="N72" i="9"/>
  <c r="L72" i="9"/>
  <c r="L60" i="9"/>
  <c r="N60" i="9"/>
  <c r="N51" i="9"/>
  <c r="L51" i="9"/>
  <c r="L65" i="9"/>
  <c r="L61" i="9"/>
  <c r="N61" i="9"/>
  <c r="M61" i="9"/>
  <c r="N55" i="9"/>
  <c r="L55" i="9"/>
  <c r="N50" i="9"/>
  <c r="N46" i="9"/>
  <c r="L46" i="9"/>
  <c r="L42" i="9"/>
  <c r="N42" i="9"/>
  <c r="L38" i="9"/>
  <c r="O38" i="9"/>
  <c r="N38" i="9"/>
  <c r="N34" i="9"/>
  <c r="L34" i="9"/>
  <c r="L30" i="9"/>
  <c r="N30" i="9"/>
  <c r="M26" i="9"/>
  <c r="L26" i="9"/>
  <c r="N26" i="9"/>
  <c r="L22" i="9"/>
  <c r="N22" i="9"/>
  <c r="N18" i="9"/>
  <c r="L18" i="9"/>
  <c r="L15" i="9"/>
  <c r="N15" i="9"/>
  <c r="N32" i="8"/>
  <c r="L32" i="8"/>
  <c r="O32" i="8"/>
  <c r="L28" i="8"/>
  <c r="O28" i="8"/>
  <c r="N28" i="8"/>
  <c r="N24" i="8"/>
  <c r="L24" i="8"/>
  <c r="N20" i="8"/>
  <c r="L20" i="8"/>
  <c r="L29" i="7"/>
  <c r="N29" i="7"/>
  <c r="L25" i="7"/>
  <c r="N25" i="7"/>
  <c r="O25" i="7"/>
  <c r="O21" i="7"/>
  <c r="N21" i="7"/>
  <c r="L21" i="7"/>
  <c r="O15" i="7"/>
  <c r="N15" i="7"/>
  <c r="L15" i="7"/>
  <c r="L65" i="6"/>
  <c r="O65" i="6"/>
  <c r="N65" i="6"/>
  <c r="N59" i="6"/>
  <c r="M59" i="6"/>
  <c r="L59" i="6"/>
  <c r="M55" i="6"/>
  <c r="L55" i="6"/>
  <c r="N55" i="6"/>
  <c r="N48" i="6"/>
  <c r="M48" i="6"/>
  <c r="L48" i="6"/>
  <c r="N44" i="6"/>
  <c r="M44" i="6"/>
  <c r="L44" i="6"/>
  <c r="M40" i="6"/>
  <c r="L40" i="6"/>
  <c r="N40" i="6"/>
  <c r="N31" i="6"/>
  <c r="M31" i="6"/>
  <c r="L31" i="6"/>
  <c r="N27" i="6"/>
  <c r="M27" i="6"/>
  <c r="L27" i="6"/>
  <c r="N23" i="6"/>
  <c r="M23" i="6"/>
  <c r="L23" i="6"/>
  <c r="L17" i="6"/>
  <c r="N17" i="6"/>
  <c r="M24" i="8"/>
  <c r="M20" i="8"/>
  <c r="M21" i="7"/>
  <c r="M29" i="7"/>
  <c r="O66" i="9"/>
  <c r="O56" i="9"/>
  <c r="O43" i="9"/>
  <c r="O30" i="7"/>
  <c r="L14" i="8"/>
  <c r="H14" i="8"/>
  <c r="M14" i="8" s="1"/>
  <c r="K20" i="6"/>
  <c r="K24" i="6"/>
  <c r="K14" i="4"/>
  <c r="K14" i="9"/>
  <c r="O24" i="7"/>
  <c r="O20" i="7"/>
  <c r="O23" i="6"/>
  <c r="O17" i="6"/>
  <c r="O14" i="9"/>
  <c r="O14" i="5"/>
  <c r="P14" i="5" s="1"/>
  <c r="K15" i="8"/>
  <c r="K18" i="8"/>
  <c r="O18" i="9"/>
  <c r="O15" i="9"/>
  <c r="O26" i="6"/>
  <c r="O22" i="6"/>
  <c r="K23" i="6"/>
  <c r="K22" i="8"/>
  <c r="K15" i="9"/>
  <c r="K17" i="8"/>
  <c r="M39" i="9"/>
  <c r="M43" i="9"/>
  <c r="K18" i="9"/>
  <c r="M47" i="9"/>
  <c r="K25" i="8"/>
  <c r="K21" i="8"/>
  <c r="L14" i="7"/>
  <c r="N14" i="7"/>
  <c r="O14" i="6"/>
  <c r="N14" i="6"/>
  <c r="L14" i="6"/>
  <c r="O71" i="9"/>
  <c r="N71" i="9"/>
  <c r="L71" i="9"/>
  <c r="O67" i="9"/>
  <c r="N67" i="9"/>
  <c r="O63" i="9"/>
  <c r="N63" i="9"/>
  <c r="L63" i="9"/>
  <c r="L57" i="9"/>
  <c r="O57" i="9"/>
  <c r="N57" i="9"/>
  <c r="O53" i="9"/>
  <c r="N53" i="9"/>
  <c r="L53" i="9"/>
  <c r="O48" i="9"/>
  <c r="N48" i="9"/>
  <c r="L48" i="9"/>
  <c r="N44" i="9"/>
  <c r="O44" i="9"/>
  <c r="L44" i="9"/>
  <c r="N40" i="9"/>
  <c r="O40" i="9"/>
  <c r="N36" i="9"/>
  <c r="O36" i="9"/>
  <c r="L36" i="9"/>
  <c r="L32" i="9"/>
  <c r="O32" i="9"/>
  <c r="N32" i="9"/>
  <c r="L28" i="9"/>
  <c r="O28" i="9"/>
  <c r="N28" i="9"/>
  <c r="L24" i="9"/>
  <c r="O24" i="9"/>
  <c r="N24" i="9"/>
  <c r="L20" i="9"/>
  <c r="L30" i="8"/>
  <c r="N30" i="8"/>
  <c r="N26" i="8"/>
  <c r="L26" i="8"/>
  <c r="O26" i="8"/>
  <c r="O22" i="8"/>
  <c r="N22" i="8"/>
  <c r="L22" i="8"/>
  <c r="N18" i="8"/>
  <c r="M18" i="8"/>
  <c r="L18" i="8"/>
  <c r="O18" i="8"/>
  <c r="N15" i="8"/>
  <c r="L15" i="8"/>
  <c r="O15" i="8"/>
  <c r="M31" i="7"/>
  <c r="L31" i="7"/>
  <c r="O31" i="7"/>
  <c r="N31" i="7"/>
  <c r="O27" i="7"/>
  <c r="N27" i="7"/>
  <c r="L27" i="7"/>
  <c r="L23" i="7"/>
  <c r="O23" i="7"/>
  <c r="N23" i="7"/>
  <c r="O19" i="7"/>
  <c r="N19" i="7"/>
  <c r="L19" i="7"/>
  <c r="N17" i="7"/>
  <c r="L17" i="7"/>
  <c r="O17" i="7"/>
  <c r="O67" i="6"/>
  <c r="N67" i="6"/>
  <c r="L67" i="6"/>
  <c r="N63" i="6"/>
  <c r="L63" i="6"/>
  <c r="O63" i="6"/>
  <c r="O60" i="6"/>
  <c r="N60" i="6"/>
  <c r="L60" i="6"/>
  <c r="L57" i="6"/>
  <c r="O57" i="6"/>
  <c r="N57" i="6"/>
  <c r="O53" i="6"/>
  <c r="N53" i="6"/>
  <c r="L53" i="6"/>
  <c r="L50" i="6"/>
  <c r="O50" i="6"/>
  <c r="N50" i="6"/>
  <c r="O46" i="6"/>
  <c r="N46" i="6"/>
  <c r="L46" i="6"/>
  <c r="L42" i="6"/>
  <c r="O42" i="6"/>
  <c r="N42" i="6"/>
  <c r="O36" i="6"/>
  <c r="N36" i="6"/>
  <c r="L36" i="6"/>
  <c r="L33" i="6"/>
  <c r="O33" i="6"/>
  <c r="N33" i="6"/>
  <c r="O29" i="6"/>
  <c r="N29" i="6"/>
  <c r="L29" i="6"/>
  <c r="L25" i="6"/>
  <c r="O25" i="6"/>
  <c r="N25" i="6"/>
  <c r="O21" i="6"/>
  <c r="N21" i="6"/>
  <c r="L21" i="6"/>
  <c r="L19" i="6"/>
  <c r="O19" i="6"/>
  <c r="N19" i="6"/>
  <c r="O15" i="6"/>
  <c r="N15" i="6"/>
  <c r="L15" i="6"/>
  <c r="M20" i="9"/>
  <c r="M36" i="9"/>
  <c r="M48" i="9"/>
  <c r="M32" i="9"/>
  <c r="M28" i="9"/>
  <c r="M40" i="9"/>
  <c r="M44" i="9"/>
  <c r="M53" i="9"/>
  <c r="M63" i="9"/>
  <c r="M67" i="9"/>
  <c r="M17" i="7"/>
  <c r="K16" i="4"/>
  <c r="M23" i="4"/>
  <c r="M28" i="4"/>
  <c r="K30" i="4"/>
  <c r="M51" i="4"/>
  <c r="K53" i="4"/>
  <c r="M75" i="4"/>
  <c r="M80" i="4"/>
  <c r="K82" i="4"/>
  <c r="M103" i="4"/>
  <c r="M23" i="5"/>
  <c r="P23" i="5" s="1"/>
  <c r="K23" i="5"/>
  <c r="M39" i="5"/>
  <c r="M55" i="5"/>
  <c r="K55" i="5"/>
  <c r="M71" i="5"/>
  <c r="M21" i="4"/>
  <c r="M24" i="4"/>
  <c r="M35" i="4"/>
  <c r="M39" i="4"/>
  <c r="M43" i="4"/>
  <c r="M47" i="4"/>
  <c r="M55" i="4"/>
  <c r="M60" i="4"/>
  <c r="M64" i="4"/>
  <c r="M68" i="4"/>
  <c r="M72" i="4"/>
  <c r="P72" i="4" s="1"/>
  <c r="M76" i="4"/>
  <c r="M87" i="4"/>
  <c r="M91" i="4"/>
  <c r="M95" i="4"/>
  <c r="P95" i="4" s="1"/>
  <c r="M99" i="4"/>
  <c r="M27" i="5"/>
  <c r="K27" i="5"/>
  <c r="M43" i="5"/>
  <c r="M59" i="5"/>
  <c r="K59" i="5"/>
  <c r="M75" i="5"/>
  <c r="M16" i="5"/>
  <c r="P16" i="5" s="1"/>
  <c r="K16" i="5"/>
  <c r="M31" i="5"/>
  <c r="K31" i="5"/>
  <c r="M47" i="5"/>
  <c r="K47" i="5"/>
  <c r="M63" i="5"/>
  <c r="M80" i="5"/>
  <c r="K20" i="4"/>
  <c r="K34" i="4"/>
  <c r="M20" i="5"/>
  <c r="M35" i="5"/>
  <c r="K35" i="5"/>
  <c r="M51" i="5"/>
  <c r="M67" i="5"/>
  <c r="M84" i="5"/>
  <c r="K17" i="5"/>
  <c r="K21" i="5"/>
  <c r="K24" i="5"/>
  <c r="K28" i="5"/>
  <c r="K32" i="5"/>
  <c r="K36" i="5"/>
  <c r="K40" i="5"/>
  <c r="K44" i="5"/>
  <c r="K48" i="5"/>
  <c r="K52" i="5"/>
  <c r="K56" i="5"/>
  <c r="K60" i="5"/>
  <c r="K64" i="5"/>
  <c r="K68" i="5"/>
  <c r="K72" i="5"/>
  <c r="K76" i="5"/>
  <c r="K72" i="9"/>
  <c r="M72" i="9"/>
  <c r="K19" i="7"/>
  <c r="M19" i="7"/>
  <c r="K27" i="7"/>
  <c r="M27" i="7"/>
  <c r="M17" i="6"/>
  <c r="K17" i="6"/>
  <c r="M24" i="9"/>
  <c r="K24" i="9"/>
  <c r="M33" i="9"/>
  <c r="K33" i="9"/>
  <c r="K38" i="9"/>
  <c r="M38" i="9"/>
  <c r="M57" i="9"/>
  <c r="K57" i="9"/>
  <c r="M71" i="9"/>
  <c r="K71" i="9"/>
  <c r="M23" i="8"/>
  <c r="K23" i="8"/>
  <c r="M32" i="8"/>
  <c r="K32" i="8"/>
  <c r="M64" i="9"/>
  <c r="K64" i="9"/>
  <c r="K36" i="9"/>
  <c r="K44" i="9"/>
  <c r="K48" i="9"/>
  <c r="K67" i="9"/>
  <c r="K26" i="8"/>
  <c r="M26" i="8"/>
  <c r="M28" i="8"/>
  <c r="K28" i="8"/>
  <c r="M23" i="7"/>
  <c r="K23" i="7"/>
  <c r="K32" i="7"/>
  <c r="M32" i="7"/>
  <c r="M15" i="9"/>
  <c r="M22" i="9"/>
  <c r="M42" i="9"/>
  <c r="M55" i="9"/>
  <c r="K21" i="7"/>
  <c r="M26" i="6"/>
  <c r="K26" i="6"/>
  <c r="M34" i="6"/>
  <c r="K34" i="6"/>
  <c r="M43" i="6"/>
  <c r="K43" i="6"/>
  <c r="M51" i="6"/>
  <c r="K51" i="6"/>
  <c r="M58" i="6"/>
  <c r="K58" i="6"/>
  <c r="M65" i="6"/>
  <c r="K65" i="6"/>
  <c r="M22" i="6"/>
  <c r="K22" i="6"/>
  <c r="M30" i="6"/>
  <c r="K30" i="6"/>
  <c r="M37" i="6"/>
  <c r="K37" i="6"/>
  <c r="M47" i="6"/>
  <c r="K47" i="6"/>
  <c r="M54" i="6"/>
  <c r="K54" i="6"/>
  <c r="M61" i="6"/>
  <c r="K61" i="6"/>
  <c r="M14" i="4"/>
  <c r="P14" i="4" s="1"/>
  <c r="N89" i="5"/>
  <c r="G17" i="2" s="1"/>
  <c r="N14" i="9"/>
  <c r="L14" i="9"/>
  <c r="M14" i="9"/>
  <c r="N73" i="9"/>
  <c r="N66" i="9"/>
  <c r="L66" i="9"/>
  <c r="L62" i="9"/>
  <c r="O62" i="9"/>
  <c r="N56" i="9"/>
  <c r="L56" i="9"/>
  <c r="O52" i="9"/>
  <c r="N52" i="9"/>
  <c r="L52" i="9"/>
  <c r="O47" i="9"/>
  <c r="N47" i="9"/>
  <c r="L47" i="9"/>
  <c r="N43" i="9"/>
  <c r="L43" i="9"/>
  <c r="O39" i="9"/>
  <c r="N39" i="9"/>
  <c r="L39" i="9"/>
  <c r="O35" i="9"/>
  <c r="N35" i="9"/>
  <c r="O31" i="9"/>
  <c r="N31" i="9"/>
  <c r="O27" i="9"/>
  <c r="N27" i="9"/>
  <c r="L27" i="9"/>
  <c r="N23" i="9"/>
  <c r="L19" i="9"/>
  <c r="O19" i="9"/>
  <c r="L16" i="9"/>
  <c r="O16" i="9"/>
  <c r="N29" i="8"/>
  <c r="M29" i="8"/>
  <c r="L29" i="8"/>
  <c r="O29" i="8"/>
  <c r="M25" i="8"/>
  <c r="L25" i="8"/>
  <c r="O25" i="8"/>
  <c r="N25" i="8"/>
  <c r="L21" i="8"/>
  <c r="O21" i="8"/>
  <c r="N21" i="8"/>
  <c r="M21" i="8"/>
  <c r="O17" i="8"/>
  <c r="N17" i="8"/>
  <c r="M17" i="8"/>
  <c r="L17" i="8"/>
  <c r="N30" i="7"/>
  <c r="L30" i="7"/>
  <c r="N26" i="7"/>
  <c r="O26" i="7"/>
  <c r="L26" i="7"/>
  <c r="L22" i="7"/>
  <c r="O22" i="7"/>
  <c r="N22" i="7"/>
  <c r="L18" i="7"/>
  <c r="O18" i="7"/>
  <c r="N18" i="7"/>
  <c r="L16" i="7"/>
  <c r="N16" i="7"/>
  <c r="O16" i="7"/>
  <c r="M66" i="6"/>
  <c r="L66" i="6"/>
  <c r="O66" i="6"/>
  <c r="N66" i="6"/>
  <c r="L62" i="6"/>
  <c r="N62" i="6"/>
  <c r="M62" i="6"/>
  <c r="O56" i="6"/>
  <c r="N56" i="6"/>
  <c r="M56" i="6"/>
  <c r="L56" i="6"/>
  <c r="O52" i="6"/>
  <c r="N52" i="6"/>
  <c r="M52" i="6"/>
  <c r="L52" i="6"/>
  <c r="O49" i="6"/>
  <c r="N49" i="6"/>
  <c r="M49" i="6"/>
  <c r="L49" i="6"/>
  <c r="L45" i="6"/>
  <c r="O45" i="6"/>
  <c r="N45" i="6"/>
  <c r="M45" i="6"/>
  <c r="L41" i="6"/>
  <c r="O41" i="6"/>
  <c r="N41" i="6"/>
  <c r="M41" i="6"/>
  <c r="L35" i="6"/>
  <c r="N35" i="6"/>
  <c r="M35" i="6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18" i="6"/>
  <c r="L18" i="6"/>
  <c r="O18" i="6"/>
  <c r="N18" i="6"/>
  <c r="M19" i="9"/>
  <c r="M56" i="9"/>
  <c r="M62" i="9"/>
  <c r="M66" i="9"/>
  <c r="M22" i="7"/>
  <c r="M16" i="9"/>
  <c r="M35" i="9"/>
  <c r="M73" i="9"/>
  <c r="M27" i="9"/>
  <c r="M31" i="9"/>
  <c r="M52" i="9"/>
  <c r="M16" i="7"/>
  <c r="M18" i="7"/>
  <c r="M30" i="7"/>
  <c r="M26" i="7"/>
  <c r="K14" i="6"/>
  <c r="M14" i="6"/>
  <c r="L89" i="5"/>
  <c r="I17" i="2" s="1"/>
  <c r="O14" i="7"/>
  <c r="M15" i="5"/>
  <c r="M19" i="5"/>
  <c r="M26" i="5"/>
  <c r="M30" i="5"/>
  <c r="M34" i="5"/>
  <c r="M38" i="5"/>
  <c r="P38" i="5" s="1"/>
  <c r="M42" i="5"/>
  <c r="M46" i="5"/>
  <c r="M50" i="5"/>
  <c r="M54" i="5"/>
  <c r="M58" i="5"/>
  <c r="M62" i="5"/>
  <c r="M66" i="5"/>
  <c r="M70" i="5"/>
  <c r="P70" i="5" s="1"/>
  <c r="M74" i="5"/>
  <c r="M79" i="5"/>
  <c r="M83" i="5"/>
  <c r="M88" i="5"/>
  <c r="P88" i="5" s="1"/>
  <c r="K39" i="9"/>
  <c r="K56" i="9"/>
  <c r="M18" i="9"/>
  <c r="M34" i="9"/>
  <c r="M51" i="9"/>
  <c r="K16" i="9"/>
  <c r="M30" i="9"/>
  <c r="K31" i="9"/>
  <c r="M46" i="9"/>
  <c r="K47" i="9"/>
  <c r="M65" i="9"/>
  <c r="K66" i="9"/>
  <c r="K20" i="7"/>
  <c r="M20" i="7"/>
  <c r="M19" i="8"/>
  <c r="K19" i="8"/>
  <c r="M27" i="8"/>
  <c r="K27" i="8"/>
  <c r="M63" i="6"/>
  <c r="K63" i="6"/>
  <c r="M15" i="8"/>
  <c r="M22" i="8"/>
  <c r="M30" i="8"/>
  <c r="K14" i="7"/>
  <c r="M14" i="7"/>
  <c r="M15" i="7"/>
  <c r="K15" i="7"/>
  <c r="K24" i="7"/>
  <c r="M24" i="7"/>
  <c r="M25" i="7"/>
  <c r="K25" i="7"/>
  <c r="M15" i="6"/>
  <c r="K15" i="6"/>
  <c r="M29" i="6"/>
  <c r="K29" i="6"/>
  <c r="M46" i="6"/>
  <c r="K46" i="6"/>
  <c r="M60" i="6"/>
  <c r="K60" i="6"/>
  <c r="M67" i="6"/>
  <c r="K67" i="6"/>
  <c r="M19" i="6"/>
  <c r="K19" i="6"/>
  <c r="M33" i="6"/>
  <c r="K33" i="6"/>
  <c r="M50" i="6"/>
  <c r="K50" i="6"/>
  <c r="M21" i="6"/>
  <c r="K21" i="6"/>
  <c r="M36" i="6"/>
  <c r="K36" i="6"/>
  <c r="M53" i="6"/>
  <c r="K53" i="6"/>
  <c r="M25" i="6"/>
  <c r="K25" i="6"/>
  <c r="M42" i="6"/>
  <c r="K42" i="6"/>
  <c r="M57" i="6"/>
  <c r="K57" i="6"/>
  <c r="N105" i="4"/>
  <c r="G16" i="2" s="1"/>
  <c r="K19" i="4"/>
  <c r="K25" i="4"/>
  <c r="K29" i="4"/>
  <c r="K52" i="4"/>
  <c r="K56" i="4"/>
  <c r="K61" i="4"/>
  <c r="K69" i="4"/>
  <c r="K81" i="4"/>
  <c r="K84" i="4"/>
  <c r="K92" i="4"/>
  <c r="K96" i="4"/>
  <c r="M104" i="4"/>
  <c r="K15" i="4"/>
  <c r="K33" i="4"/>
  <c r="K37" i="4"/>
  <c r="K41" i="4"/>
  <c r="K45" i="4"/>
  <c r="K48" i="4"/>
  <c r="K65" i="4"/>
  <c r="K73" i="4"/>
  <c r="K77" i="4"/>
  <c r="K88" i="4"/>
  <c r="K100" i="4"/>
  <c r="L105" i="4"/>
  <c r="I16" i="2" s="1"/>
  <c r="P27" i="4" l="1"/>
  <c r="P54" i="5"/>
  <c r="P104" i="4"/>
  <c r="P30" i="6"/>
  <c r="P94" i="4"/>
  <c r="P19" i="8"/>
  <c r="P17" i="4"/>
  <c r="P46" i="5"/>
  <c r="P27" i="8"/>
  <c r="P63" i="4"/>
  <c r="P51" i="4"/>
  <c r="P37" i="4"/>
  <c r="P32" i="4"/>
  <c r="P67" i="4"/>
  <c r="P101" i="4"/>
  <c r="P96" i="4"/>
  <c r="P73" i="4"/>
  <c r="P56" i="4"/>
  <c r="P29" i="4"/>
  <c r="P100" i="4"/>
  <c r="P14" i="6"/>
  <c r="P19" i="4"/>
  <c r="P92" i="4"/>
  <c r="P74" i="4"/>
  <c r="P40" i="4"/>
  <c r="P45" i="4"/>
  <c r="P31" i="4"/>
  <c r="P15" i="4"/>
  <c r="P99" i="4"/>
  <c r="P39" i="4"/>
  <c r="P80" i="4"/>
  <c r="P58" i="4"/>
  <c r="P18" i="4"/>
  <c r="P82" i="4"/>
  <c r="P61" i="4"/>
  <c r="P35" i="4"/>
  <c r="P20" i="4"/>
  <c r="P84" i="4"/>
  <c r="P34" i="4"/>
  <c r="P42" i="4"/>
  <c r="P24" i="4"/>
  <c r="P50" i="4"/>
  <c r="P93" i="4"/>
  <c r="P36" i="4"/>
  <c r="P26" i="4"/>
  <c r="P62" i="4"/>
  <c r="P90" i="4"/>
  <c r="P45" i="5"/>
  <c r="P81" i="4"/>
  <c r="P30" i="4"/>
  <c r="P78" i="4"/>
  <c r="P70" i="4"/>
  <c r="P52" i="4"/>
  <c r="P25" i="4"/>
  <c r="K83" i="4"/>
  <c r="P60" i="6"/>
  <c r="P29" i="6"/>
  <c r="P22" i="8"/>
  <c r="P30" i="5"/>
  <c r="P102" i="4"/>
  <c r="P76" i="4"/>
  <c r="P33" i="4"/>
  <c r="P85" i="4"/>
  <c r="P69" i="4"/>
  <c r="P53" i="4"/>
  <c r="P98" i="4"/>
  <c r="P24" i="5"/>
  <c r="P83" i="5"/>
  <c r="P23" i="8"/>
  <c r="P91" i="4"/>
  <c r="P78" i="5"/>
  <c r="P25" i="7"/>
  <c r="P20" i="7"/>
  <c r="P79" i="5"/>
  <c r="P62" i="5"/>
  <c r="P87" i="4"/>
  <c r="P64" i="4"/>
  <c r="K74" i="4"/>
  <c r="P66" i="5"/>
  <c r="P47" i="4"/>
  <c r="P32" i="5"/>
  <c r="P24" i="7"/>
  <c r="K43" i="5"/>
  <c r="P28" i="4"/>
  <c r="P29" i="5"/>
  <c r="K54" i="4"/>
  <c r="P81" i="5"/>
  <c r="P64" i="5"/>
  <c r="P83" i="4"/>
  <c r="P15" i="8"/>
  <c r="P68" i="5"/>
  <c r="P48" i="5"/>
  <c r="P37" i="5"/>
  <c r="P87" i="5"/>
  <c r="P22" i="5"/>
  <c r="P82" i="5"/>
  <c r="P65" i="5"/>
  <c r="P41" i="5"/>
  <c r="P25" i="5"/>
  <c r="K20" i="5"/>
  <c r="K71" i="5"/>
  <c r="P69" i="5"/>
  <c r="P73" i="5"/>
  <c r="P49" i="5"/>
  <c r="P33" i="5"/>
  <c r="P18" i="5"/>
  <c r="P77" i="4"/>
  <c r="P88" i="4"/>
  <c r="P54" i="4"/>
  <c r="P17" i="9"/>
  <c r="P18" i="9"/>
  <c r="P49" i="9"/>
  <c r="P58" i="9"/>
  <c r="P64" i="9"/>
  <c r="M50" i="9"/>
  <c r="K50" i="9"/>
  <c r="P33" i="9"/>
  <c r="P25" i="9"/>
  <c r="P53" i="5"/>
  <c r="P34" i="5"/>
  <c r="K67" i="5"/>
  <c r="P74" i="5"/>
  <c r="P58" i="5"/>
  <c r="P42" i="5"/>
  <c r="P26" i="5"/>
  <c r="P86" i="5"/>
  <c r="P61" i="5"/>
  <c r="P36" i="5"/>
  <c r="P21" i="5"/>
  <c r="P60" i="5"/>
  <c r="P44" i="5"/>
  <c r="P28" i="5"/>
  <c r="P72" i="5"/>
  <c r="P56" i="5"/>
  <c r="P40" i="5"/>
  <c r="P47" i="6"/>
  <c r="P37" i="6"/>
  <c r="P61" i="6"/>
  <c r="P34" i="6"/>
  <c r="P53" i="6"/>
  <c r="P21" i="6"/>
  <c r="P67" i="6"/>
  <c r="P58" i="6"/>
  <c r="P76" i="5"/>
  <c r="P20" i="5"/>
  <c r="P80" i="5"/>
  <c r="P55" i="5"/>
  <c r="P67" i="5"/>
  <c r="P50" i="5"/>
  <c r="K63" i="5"/>
  <c r="K75" i="5"/>
  <c r="K39" i="5"/>
  <c r="P17" i="5"/>
  <c r="P31" i="5"/>
  <c r="P43" i="5"/>
  <c r="P48" i="4"/>
  <c r="P16" i="4"/>
  <c r="P21" i="4"/>
  <c r="K51" i="5"/>
  <c r="P19" i="5"/>
  <c r="P15" i="5"/>
  <c r="P54" i="6"/>
  <c r="P15" i="6"/>
  <c r="K23" i="9"/>
  <c r="M23" i="9"/>
  <c r="P23" i="9" s="1"/>
  <c r="P15" i="7"/>
  <c r="P51" i="5"/>
  <c r="P47" i="5"/>
  <c r="P75" i="5"/>
  <c r="P27" i="5"/>
  <c r="P71" i="5"/>
  <c r="P84" i="5"/>
  <c r="P35" i="5"/>
  <c r="P59" i="5"/>
  <c r="P63" i="5"/>
  <c r="P39" i="5"/>
  <c r="P103" i="4"/>
  <c r="P65" i="4"/>
  <c r="P36" i="9"/>
  <c r="P21" i="7"/>
  <c r="P32" i="7"/>
  <c r="P46" i="6"/>
  <c r="P36" i="6"/>
  <c r="P42" i="6"/>
  <c r="P50" i="6"/>
  <c r="P63" i="6"/>
  <c r="P43" i="6"/>
  <c r="P25" i="6"/>
  <c r="P33" i="6"/>
  <c r="P57" i="6"/>
  <c r="P19" i="6"/>
  <c r="P51" i="6"/>
  <c r="P60" i="4"/>
  <c r="P68" i="4"/>
  <c r="P41" i="4"/>
  <c r="P28" i="7"/>
  <c r="P15" i="9"/>
  <c r="O30" i="8"/>
  <c r="P30" i="8" s="1"/>
  <c r="P29" i="9"/>
  <c r="P23" i="4"/>
  <c r="P43" i="4"/>
  <c r="P75" i="4"/>
  <c r="P55" i="4"/>
  <c r="K29" i="7"/>
  <c r="O29" i="7"/>
  <c r="P29" i="7" s="1"/>
  <c r="P72" i="9"/>
  <c r="P65" i="6"/>
  <c r="P23" i="6"/>
  <c r="K62" i="6"/>
  <c r="O62" i="6"/>
  <c r="P62" i="6" s="1"/>
  <c r="K32" i="6"/>
  <c r="O32" i="6"/>
  <c r="P32" i="6" s="1"/>
  <c r="K73" i="9"/>
  <c r="O73" i="9"/>
  <c r="P73" i="9" s="1"/>
  <c r="K35" i="6"/>
  <c r="O35" i="6"/>
  <c r="P35" i="6" s="1"/>
  <c r="P43" i="9"/>
  <c r="P22" i="6"/>
  <c r="O22" i="4"/>
  <c r="P22" i="4" s="1"/>
  <c r="K22" i="4"/>
  <c r="K85" i="4"/>
  <c r="O14" i="8"/>
  <c r="P14" i="8" s="1"/>
  <c r="P38" i="9"/>
  <c r="P26" i="8"/>
  <c r="P74" i="9"/>
  <c r="P28" i="8"/>
  <c r="K24" i="8"/>
  <c r="O24" i="8"/>
  <c r="P24" i="8" s="1"/>
  <c r="P32" i="8"/>
  <c r="P26" i="6"/>
  <c r="P27" i="9"/>
  <c r="P35" i="9"/>
  <c r="O16" i="6"/>
  <c r="P16" i="6" s="1"/>
  <c r="N68" i="6"/>
  <c r="G18" i="2" s="1"/>
  <c r="P54" i="9"/>
  <c r="K20" i="9"/>
  <c r="O20" i="9"/>
  <c r="P20" i="9" s="1"/>
  <c r="P56" i="9"/>
  <c r="P44" i="9"/>
  <c r="P63" i="9"/>
  <c r="P57" i="9"/>
  <c r="K42" i="4"/>
  <c r="K70" i="4"/>
  <c r="O46" i="9"/>
  <c r="P46" i="9" s="1"/>
  <c r="K62" i="4"/>
  <c r="L68" i="6"/>
  <c r="I18" i="2" s="1"/>
  <c r="K78" i="4"/>
  <c r="K90" i="4"/>
  <c r="K44" i="6"/>
  <c r="O44" i="6"/>
  <c r="P44" i="6" s="1"/>
  <c r="P31" i="7"/>
  <c r="P24" i="6"/>
  <c r="P30" i="7"/>
  <c r="P56" i="6"/>
  <c r="O16" i="8"/>
  <c r="P16" i="8" s="1"/>
  <c r="K16" i="8"/>
  <c r="K59" i="6"/>
  <c r="O59" i="6"/>
  <c r="P59" i="6" s="1"/>
  <c r="K22" i="9"/>
  <c r="O22" i="9"/>
  <c r="P22" i="9" s="1"/>
  <c r="K55" i="9"/>
  <c r="O55" i="9"/>
  <c r="P55" i="9" s="1"/>
  <c r="K51" i="9"/>
  <c r="O51" i="9"/>
  <c r="P51" i="9" s="1"/>
  <c r="K34" i="9"/>
  <c r="O34" i="9"/>
  <c r="P34" i="9" s="1"/>
  <c r="P53" i="9"/>
  <c r="K101" i="4"/>
  <c r="O42" i="9"/>
  <c r="P42" i="9" s="1"/>
  <c r="P16" i="9"/>
  <c r="P41" i="6"/>
  <c r="P45" i="6"/>
  <c r="O50" i="9"/>
  <c r="P62" i="9"/>
  <c r="P28" i="6"/>
  <c r="O26" i="9"/>
  <c r="P26" i="9" s="1"/>
  <c r="O61" i="9"/>
  <c r="P61" i="9" s="1"/>
  <c r="K54" i="9"/>
  <c r="K93" i="4"/>
  <c r="K65" i="9"/>
  <c r="O65" i="9"/>
  <c r="P65" i="9" s="1"/>
  <c r="K30" i="9"/>
  <c r="O30" i="9"/>
  <c r="P30" i="9" s="1"/>
  <c r="K40" i="6"/>
  <c r="O40" i="6"/>
  <c r="P40" i="6" s="1"/>
  <c r="K27" i="6"/>
  <c r="O27" i="6"/>
  <c r="P27" i="6" s="1"/>
  <c r="K33" i="5"/>
  <c r="K30" i="5"/>
  <c r="K99" i="4"/>
  <c r="K43" i="4"/>
  <c r="K76" i="4"/>
  <c r="O60" i="9"/>
  <c r="P60" i="9" s="1"/>
  <c r="K26" i="4"/>
  <c r="O55" i="6"/>
  <c r="P55" i="6" s="1"/>
  <c r="K64" i="4"/>
  <c r="P18" i="8"/>
  <c r="K24" i="4"/>
  <c r="K87" i="4"/>
  <c r="K103" i="4"/>
  <c r="K47" i="4"/>
  <c r="K104" i="4"/>
  <c r="K95" i="4"/>
  <c r="K80" i="4"/>
  <c r="K72" i="4"/>
  <c r="K55" i="4"/>
  <c r="K60" i="4"/>
  <c r="K58" i="4"/>
  <c r="K74" i="5"/>
  <c r="K65" i="5"/>
  <c r="K62" i="5"/>
  <c r="K25" i="5"/>
  <c r="P22" i="7"/>
  <c r="P18" i="6"/>
  <c r="P49" i="6"/>
  <c r="N33" i="7"/>
  <c r="G19" i="2" s="1"/>
  <c r="L33" i="7"/>
  <c r="I19" i="2" s="1"/>
  <c r="N33" i="8"/>
  <c r="G20" i="2" s="1"/>
  <c r="P19" i="9"/>
  <c r="L75" i="9"/>
  <c r="I21" i="2" s="1"/>
  <c r="P52" i="9"/>
  <c r="P17" i="7"/>
  <c r="P19" i="7"/>
  <c r="P67" i="9"/>
  <c r="P14" i="9"/>
  <c r="P48" i="6"/>
  <c r="K63" i="4"/>
  <c r="K45" i="5"/>
  <c r="K42" i="5"/>
  <c r="K79" i="4"/>
  <c r="K69" i="5"/>
  <c r="K66" i="5"/>
  <c r="K88" i="5"/>
  <c r="K57" i="5"/>
  <c r="K54" i="5"/>
  <c r="P31" i="6"/>
  <c r="P17" i="6"/>
  <c r="K48" i="6"/>
  <c r="K31" i="6"/>
  <c r="K64" i="6"/>
  <c r="O64" i="6"/>
  <c r="P64" i="6" s="1"/>
  <c r="O68" i="9"/>
  <c r="P68" i="9" s="1"/>
  <c r="K68" i="9"/>
  <c r="K29" i="9"/>
  <c r="K58" i="9"/>
  <c r="K87" i="5"/>
  <c r="K22" i="5"/>
  <c r="K19" i="5"/>
  <c r="K18" i="4"/>
  <c r="K68" i="4"/>
  <c r="K17" i="4"/>
  <c r="K32" i="4"/>
  <c r="K73" i="5"/>
  <c r="K70" i="5"/>
  <c r="K41" i="5"/>
  <c r="K38" i="5"/>
  <c r="K97" i="4"/>
  <c r="O97" i="4"/>
  <c r="P97" i="4" s="1"/>
  <c r="O57" i="4"/>
  <c r="P57" i="4" s="1"/>
  <c r="K57" i="4"/>
  <c r="K40" i="4"/>
  <c r="K31" i="4"/>
  <c r="K75" i="4"/>
  <c r="K44" i="4"/>
  <c r="K50" i="4"/>
  <c r="K98" i="4"/>
  <c r="O20" i="8"/>
  <c r="O45" i="9"/>
  <c r="P45" i="9" s="1"/>
  <c r="K45" i="9"/>
  <c r="K28" i="7"/>
  <c r="K37" i="5"/>
  <c r="K34" i="5"/>
  <c r="K27" i="4"/>
  <c r="K36" i="4"/>
  <c r="K49" i="5"/>
  <c r="K46" i="5"/>
  <c r="K18" i="5"/>
  <c r="K15" i="5"/>
  <c r="K91" i="4"/>
  <c r="K51" i="4"/>
  <c r="K35" i="4"/>
  <c r="K61" i="5"/>
  <c r="K58" i="5"/>
  <c r="K29" i="5"/>
  <c r="K26" i="5"/>
  <c r="K102" i="4"/>
  <c r="N75" i="9"/>
  <c r="G21" i="2" s="1"/>
  <c r="K31" i="8"/>
  <c r="O31" i="8"/>
  <c r="P31" i="8" s="1"/>
  <c r="K25" i="9"/>
  <c r="K17" i="9"/>
  <c r="K74" i="9"/>
  <c r="K53" i="5"/>
  <c r="K50" i="5"/>
  <c r="O86" i="4"/>
  <c r="P86" i="4" s="1"/>
  <c r="K86" i="4"/>
  <c r="O71" i="4"/>
  <c r="P71" i="4" s="1"/>
  <c r="K71" i="4"/>
  <c r="K89" i="4"/>
  <c r="O89" i="4"/>
  <c r="P89" i="4" s="1"/>
  <c r="K66" i="4"/>
  <c r="O66" i="4"/>
  <c r="P66" i="4" s="1"/>
  <c r="K49" i="4"/>
  <c r="O49" i="4"/>
  <c r="P49" i="4" s="1"/>
  <c r="K39" i="4"/>
  <c r="K28" i="4"/>
  <c r="K21" i="4"/>
  <c r="K23" i="4"/>
  <c r="O59" i="9"/>
  <c r="P59" i="9" s="1"/>
  <c r="K59" i="9"/>
  <c r="O41" i="9"/>
  <c r="P41" i="9" s="1"/>
  <c r="K41" i="9"/>
  <c r="O21" i="9"/>
  <c r="K21" i="9"/>
  <c r="O46" i="4"/>
  <c r="P46" i="4" s="1"/>
  <c r="K46" i="4"/>
  <c r="O38" i="4"/>
  <c r="K38" i="4"/>
  <c r="K67" i="4"/>
  <c r="K94" i="4"/>
  <c r="P40" i="9"/>
  <c r="P24" i="9"/>
  <c r="K14" i="5"/>
  <c r="P47" i="9"/>
  <c r="P27" i="7"/>
  <c r="P28" i="9"/>
  <c r="P48" i="9"/>
  <c r="L33" i="8"/>
  <c r="I20" i="2" s="1"/>
  <c r="P39" i="9"/>
  <c r="P23" i="7"/>
  <c r="P71" i="9"/>
  <c r="P32" i="9"/>
  <c r="P16" i="7"/>
  <c r="P31" i="9"/>
  <c r="P18" i="7"/>
  <c r="P17" i="8"/>
  <c r="P21" i="8"/>
  <c r="P66" i="9"/>
  <c r="P52" i="6"/>
  <c r="P25" i="8"/>
  <c r="P20" i="6"/>
  <c r="P66" i="6"/>
  <c r="P26" i="7"/>
  <c r="P29" i="8"/>
  <c r="M33" i="7"/>
  <c r="F19" i="2" s="1"/>
  <c r="P14" i="7"/>
  <c r="M68" i="6"/>
  <c r="F18" i="2" s="1"/>
  <c r="M89" i="5"/>
  <c r="F17" i="2" s="1"/>
  <c r="M33" i="8"/>
  <c r="F20" i="2" s="1"/>
  <c r="M105" i="4"/>
  <c r="F16" i="2" s="1"/>
  <c r="M75" i="9" l="1"/>
  <c r="F21" i="2" s="1"/>
  <c r="P50" i="9"/>
  <c r="K14" i="8"/>
  <c r="O33" i="7"/>
  <c r="H19" i="2" s="1"/>
  <c r="P38" i="4"/>
  <c r="P105" i="4" s="1"/>
  <c r="E16" i="2" s="1"/>
  <c r="O105" i="4"/>
  <c r="H16" i="2" s="1"/>
  <c r="P21" i="9"/>
  <c r="O33" i="8"/>
  <c r="H20" i="2" s="1"/>
  <c r="P20" i="8"/>
  <c r="P33" i="8" s="1"/>
  <c r="N9" i="8" s="1"/>
  <c r="O68" i="6"/>
  <c r="H18" i="2" s="1"/>
  <c r="O89" i="5"/>
  <c r="H17" i="2" s="1"/>
  <c r="P89" i="5"/>
  <c r="E17" i="2" s="1"/>
  <c r="P33" i="7"/>
  <c r="E19" i="2" s="1"/>
  <c r="P68" i="6"/>
  <c r="N9" i="6" s="1"/>
  <c r="N9" i="4" l="1"/>
  <c r="O75" i="9"/>
  <c r="H21" i="2" s="1"/>
  <c r="P75" i="9"/>
  <c r="E18" i="2"/>
  <c r="N9" i="5"/>
  <c r="N9" i="7"/>
  <c r="E20" i="2"/>
  <c r="N9" i="9" l="1"/>
  <c r="E21" i="2"/>
  <c r="H14" i="3"/>
  <c r="M14" i="3" s="1"/>
  <c r="N22" i="3"/>
  <c r="L22" i="3"/>
  <c r="H22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L14" i="3"/>
  <c r="O15" i="3" l="1"/>
  <c r="M16" i="3"/>
  <c r="O16" i="3"/>
  <c r="M17" i="3"/>
  <c r="O17" i="3"/>
  <c r="O18" i="3"/>
  <c r="O19" i="3"/>
  <c r="M20" i="3"/>
  <c r="O20" i="3"/>
  <c r="M22" i="3"/>
  <c r="O22" i="3"/>
  <c r="O14" i="3"/>
  <c r="P14" i="3" s="1"/>
  <c r="M18" i="3"/>
  <c r="L23" i="3"/>
  <c r="M15" i="3"/>
  <c r="M19" i="3"/>
  <c r="N23" i="3"/>
  <c r="P16" i="3" l="1"/>
  <c r="P18" i="3"/>
  <c r="P22" i="3"/>
  <c r="P20" i="3"/>
  <c r="P17" i="3"/>
  <c r="K20" i="3"/>
  <c r="K17" i="3"/>
  <c r="P15" i="3"/>
  <c r="P19" i="3"/>
  <c r="G15" i="2"/>
  <c r="K22" i="3"/>
  <c r="K16" i="3"/>
  <c r="K19" i="3"/>
  <c r="K15" i="3"/>
  <c r="K18" i="3"/>
  <c r="K14" i="3"/>
  <c r="I15" i="2"/>
  <c r="M23" i="3"/>
  <c r="P23" i="3" l="1"/>
  <c r="O23" i="3"/>
  <c r="F15" i="2"/>
  <c r="H15" i="2" l="1"/>
  <c r="N9" i="3"/>
  <c r="E15" i="2"/>
  <c r="A21" i="2" l="1"/>
  <c r="A22" i="2"/>
  <c r="B22" i="2" s="1"/>
  <c r="A19" i="2"/>
  <c r="A17" i="2"/>
  <c r="A20" i="2"/>
  <c r="A18" i="2"/>
  <c r="A15" i="2"/>
  <c r="D1" i="3" s="1"/>
  <c r="A16" i="2"/>
  <c r="I23" i="2"/>
  <c r="H23" i="2"/>
  <c r="G23" i="2"/>
  <c r="F23" i="2"/>
  <c r="E23" i="2"/>
  <c r="E24" i="2" s="1"/>
  <c r="E26" i="2" l="1"/>
  <c r="D1" i="10"/>
  <c r="B21" i="2"/>
  <c r="D1" i="9"/>
  <c r="B15" i="2"/>
  <c r="B17" i="2"/>
  <c r="D1" i="5"/>
  <c r="B19" i="2"/>
  <c r="D1" i="7"/>
  <c r="B18" i="2"/>
  <c r="D1" i="6"/>
  <c r="B20" i="2"/>
  <c r="D1" i="8"/>
  <c r="B16" i="2"/>
  <c r="D1" i="4"/>
  <c r="D11" i="2"/>
  <c r="E25" i="2" l="1"/>
  <c r="E27" i="2" l="1"/>
  <c r="C19" i="1" l="1"/>
  <c r="C26" i="1" s="1"/>
  <c r="C28" i="1" s="1"/>
  <c r="D10" i="2"/>
</calcChain>
</file>

<file path=xl/sharedStrings.xml><?xml version="1.0" encoding="utf-8"?>
<sst xmlns="http://schemas.openxmlformats.org/spreadsheetml/2006/main" count="1168" uniqueCount="423">
  <si>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</si>
  <si>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</si>
  <si>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</si>
  <si>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</si>
  <si>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</si>
  <si>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</si>
  <si>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</si>
  <si>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</si>
  <si>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</si>
  <si>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</si>
  <si>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</si>
  <si>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</si>
  <si>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</si>
  <si>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</si>
  <si>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</si>
  <si>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</si>
  <si>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</si>
  <si>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</si>
  <si>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</si>
  <si>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</si>
  <si>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</si>
  <si>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</si>
  <si>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</si>
  <si>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</si>
  <si>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</si>
  <si>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</si>
  <si>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</si>
  <si>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</si>
  <si>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</si>
  <si>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</si>
  <si>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</si>
  <si>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</si>
  <si>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</si>
  <si>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</si>
  <si>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</si>
  <si>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</si>
  <si>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</si>
  <si>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</si>
  <si>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</si>
  <si>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</si>
  <si>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</si>
  <si>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</si>
  <si>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</si>
  <si>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</si>
  <si>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</si>
  <si>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</si>
  <si>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</si>
  <si>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</si>
  <si>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</si>
  <si>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</si>
  <si>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</si>
  <si>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</si>
  <si>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</si>
  <si>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</si>
  <si>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</si>
  <si>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Sagatavošanās darbi</t>
  </si>
  <si>
    <t>m</t>
  </si>
  <si>
    <t>gb</t>
  </si>
  <si>
    <t>Bioloģiskā tualete</t>
  </si>
  <si>
    <t>Būvtāfeles uzstādīšana</t>
  </si>
  <si>
    <t>obj.</t>
  </si>
  <si>
    <t>Objekta, sakopšana, tīrīšana</t>
  </si>
  <si>
    <t>m2</t>
  </si>
  <si>
    <t>Demontāžas darbi</t>
  </si>
  <si>
    <t>Esošā jumtiņa seguma demontāža, virsmas attīrīšana</t>
  </si>
  <si>
    <t>Esošā jumta seguma demontāža, azbestcementa loksnes utilizējot</t>
  </si>
  <si>
    <t>Jumta skārda elementu demontāža</t>
  </si>
  <si>
    <t>Lietus ūdens novadīšanas sistēmas demontāža</t>
  </si>
  <si>
    <t>Bēniņu attīrīšana no būvgružiem izlīdzinot esošo izdedžu klājumu</t>
  </si>
  <si>
    <t>Televīzijas antenu un kabeļu sakārtošana uz jumta, demontēt pēc nepieciešamības</t>
  </si>
  <si>
    <t>gab</t>
  </si>
  <si>
    <t xml:space="preserve">Materiālu pacelšana uz un no ēkas </t>
  </si>
  <si>
    <t>Būvgružu savākšana, utilizācija</t>
  </si>
  <si>
    <t>m3</t>
  </si>
  <si>
    <t>Jumtiņu seguma atjaunošana</t>
  </si>
  <si>
    <t>Uzjumtiņa virsmas tīrīšana, gruntēšana un atjaunošana no apakšas un malām</t>
  </si>
  <si>
    <t>Uzjumtiņa nesiltinātās virsmas no apakšas un malām armēšana ar stikla šķiedras sietu</t>
  </si>
  <si>
    <t>kg</t>
  </si>
  <si>
    <t>palīgmateriāli (līmlentes, stūra līstes)</t>
  </si>
  <si>
    <t>Dekoratīvā apmetumu iestrāde uzjumtiņa nesiltinātās virsmai no apakšas un malām</t>
  </si>
  <si>
    <t>palīgmateriāli (līmlentes)</t>
  </si>
  <si>
    <t>Uzjumtiņa nesiltinātās virsmas gruntēšana un krāsošana no apakšas un malām</t>
  </si>
  <si>
    <t xml:space="preserve"> krāsa tonēta Baumit SilikatColor (Baumit vai ekvivalents) (krāsu saskaņojot ar pasūtītāju)</t>
  </si>
  <si>
    <t>l</t>
  </si>
  <si>
    <t>Koka konstrukciju izbūve uzjumtiņam</t>
  </si>
  <si>
    <t>stiprinājuma elementi</t>
  </si>
  <si>
    <t>Metāla jumta seguma ieklāšana uzjumtiņam</t>
  </si>
  <si>
    <t>stiprinājumi, palīgmateriāli</t>
  </si>
  <si>
    <t>Skārda elementu ieklāšana ieskaitot pieslēgumus</t>
  </si>
  <si>
    <t>palīgmateriāli (silikons, skrūves)</t>
  </si>
  <si>
    <t>Lietus ūdens notekcauruļu un notekreņu izbūve uzjumtiņam</t>
  </si>
  <si>
    <t>stiprinājumi, palīgmateriāli (silikons, skrūves)</t>
  </si>
  <si>
    <t>Jumta seguma ieklāšana</t>
  </si>
  <si>
    <t>Esošās jumta koka konstrukciju daļēja atjaunošana</t>
  </si>
  <si>
    <t>Antikondensāta plēves ieklāšana</t>
  </si>
  <si>
    <t xml:space="preserve"> stiprinājumi, palīgmateriāli</t>
  </si>
  <si>
    <t>Koka latojuma ierīkošana spāru garenvirzienā antikondensāta plēves stiprināšanai</t>
  </si>
  <si>
    <t>impregnēts kokmateriāls 25x50 mm</t>
  </si>
  <si>
    <t>Koka dēļu klāja ierīkošana spāru šķērsvirzienā</t>
  </si>
  <si>
    <t>Vējkastu karkasa montāža apšūjot ar apdares dēlīšiem un vējmalu izbūve</t>
  </si>
  <si>
    <t>dekoratīvie apdares dēlīši</t>
  </si>
  <si>
    <t>Vējkastu un vējmalu krāsošana</t>
  </si>
  <si>
    <t>grunts krāsa</t>
  </si>
  <si>
    <t>tonēta krāsa</t>
  </si>
  <si>
    <t>Metāla jumta seguma ieklāšana ieskaitot pieslēguma elementu ierīkošanu</t>
  </si>
  <si>
    <t>jumta lūku izbūve, pieslēgumi</t>
  </si>
  <si>
    <t>Jumta sniega barjera uzstādīšana</t>
  </si>
  <si>
    <t>Skārda elementu ieklāšana</t>
  </si>
  <si>
    <t>Lietus ūdens notekreņu izbūve jumtam</t>
  </si>
  <si>
    <t>Lietus ūdens notekcauruļu un izbūve jumtam</t>
  </si>
  <si>
    <t>Pēdējā stāva sienu un pārseguma siltināšana</t>
  </si>
  <si>
    <t>Bēniņu sienas siltināšana no iekšpuses līdz ventilācijas restei ar fasādes akmens vates plātnēm b=50mm uz līmjavas kārtas (ieskaitot sienu sagatavošanu, gruntēšanu)</t>
  </si>
  <si>
    <t>palīgmateriāli</t>
  </si>
  <si>
    <t>Siltinājuma armēšana ar stikla šķiedras sietu</t>
  </si>
  <si>
    <t>Esošo bēniņu logu ailu aizmurējums 500 mm augstumā</t>
  </si>
  <si>
    <t>līmjava</t>
  </si>
  <si>
    <t>Koka siju karkasa izbūve laipām</t>
  </si>
  <si>
    <t>palīgmateriāli (skrūves u.c.)</t>
  </si>
  <si>
    <t>Bēniņos iebūvēt beramo akmens vati h=300mm</t>
  </si>
  <si>
    <t>Bēniņos izbūvēt dēļu laipas virs siltumizolācijas (d=30mm)</t>
  </si>
  <si>
    <t>Puķu iela 1, Jelgava</t>
  </si>
  <si>
    <t>Būvlaukuma sagatavošanas darbi</t>
  </si>
  <si>
    <t>Drošības tīkla (SCAFFOLD-NET 70 vai ekvivalents, fasādes aizsargsiets) uzstādīšana</t>
  </si>
  <si>
    <t>Apmalītes demontāža pa ēkas perimetru</t>
  </si>
  <si>
    <t>Fasādes virsmas remonts, esošo kabeļu sakārtošana</t>
  </si>
  <si>
    <t>Fasādes un cokola virsmu attīrīšana gruntēšana, virsmu līdzināšana atbilstosī ETAG 004</t>
  </si>
  <si>
    <t>Esošā laukakmeņu mūrējuma demontāža</t>
  </si>
  <si>
    <t>Tranšejas rakšana grunts maiņai</t>
  </si>
  <si>
    <t>Esošā grunts iekraušana un izvēšana no objekta</t>
  </si>
  <si>
    <t>Cokola siltināšana pa perimetru</t>
  </si>
  <si>
    <t>Vertikālās hidroizolācijas veidošana pamatu un cokola virsmai</t>
  </si>
  <si>
    <t>Pamatu un cokola virsmas siltināšana ar ekstrudēto putupolistirolu b=100mm uz līmjavas kārtas, papildus stiprinot ar dībeļiem</t>
  </si>
  <si>
    <t>palīgmateriāli (dībeļi u.c.)</t>
  </si>
  <si>
    <t>Siltinājuma armēšana ar stikla šķiedras sietu cokola virsmai</t>
  </si>
  <si>
    <t>Dekoratīvā apmetumu iestrāde cokola virsmai</t>
  </si>
  <si>
    <t>Cokola gruntēšana un krāsošana</t>
  </si>
  <si>
    <t>Fasādes siltināšana</t>
  </si>
  <si>
    <t>Iebūvēt metāla cokola profillīsti</t>
  </si>
  <si>
    <t>Ārsienas virsmas siltināšana ar fasādes akmens vates plātnēm b=150mm uz līmjavas kārtas, papildus stiprinot ar dībeļiem</t>
  </si>
  <si>
    <t>Dekoratīvā apmetumu iestrāde fasādes virsmai</t>
  </si>
  <si>
    <t>Fasādes virsmas gruntēšana un krāsošana</t>
  </si>
  <si>
    <t>Logu un durvju aiļu malu apdare</t>
  </si>
  <si>
    <t>Logu un durvju aiļu malu siltināšana ar 30 mm akmens vati uz līmjavas kārtas</t>
  </si>
  <si>
    <t>Siltinājuma armēšana ar stikla šķiedras sietu logu un durvju aiļu malām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</si>
  <si>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</si>
  <si>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</si>
  <si>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</si>
  <si>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dolomīta šķembām 100 mm biezumā, tās blīvējot</t>
  </si>
  <si>
    <t>Bruģakmens apamales izveide</t>
  </si>
  <si>
    <t xml:space="preserve">smilts </t>
  </si>
  <si>
    <t xml:space="preserve">bruģakmens </t>
  </si>
  <si>
    <t>Betona ietvju apmales izbūve uz smilts-cementa sagataves kārtas</t>
  </si>
  <si>
    <t>smilts-cementa maisījums</t>
  </si>
  <si>
    <t>betona ietvju apmale</t>
  </si>
  <si>
    <t>Sakārtot esošās betona plātnes</t>
  </si>
  <si>
    <t>Dažādi darbi</t>
  </si>
  <si>
    <t>Fasādes sakārtošana (karoga kāta turētāja, mājas Nr. u.c.)</t>
  </si>
  <si>
    <t>kompl.</t>
  </si>
  <si>
    <t>Esošā gāzes vada pārnēšana</t>
  </si>
  <si>
    <t>Esošo koka logu demontāža kāpņu telpā</t>
  </si>
  <si>
    <t>Esošo koka logu demontāža dzīvokļos</t>
  </si>
  <si>
    <t>Esošo bēniņu koka logu demontāža</t>
  </si>
  <si>
    <t>Skārda elementu, palodžu demontāža visai ēkai</t>
  </si>
  <si>
    <t>Vējtvēra durvju demontāža</t>
  </si>
  <si>
    <t>Logu montāža kāpņu telpās</t>
  </si>
  <si>
    <t>PVC logu bloku montāža kāpņu telpā veramus, atgāžamus, saglabājot rūtojumu</t>
  </si>
  <si>
    <t>stiprinājuma elementi (silikons, skrūves)</t>
  </si>
  <si>
    <t>blīvējuma materiāli (celtniecības putas)</t>
  </si>
  <si>
    <t>MDF vai KSP palodžu uzstādīšana izolējot palodžu pamatni</t>
  </si>
  <si>
    <t>MDF vai KSP palodze balta matēta 300 mm platumā</t>
  </si>
  <si>
    <t>stiprinājuma elementi (silikons, skrūves, celtniecības putas, putuplasts)</t>
  </si>
  <si>
    <t>Sānu virsmu apdare ap logiem no iekšpuses</t>
  </si>
  <si>
    <t>palīgmateriāli (līmlentes, stūra līstes, sieti), stiprinājuma elementi</t>
  </si>
  <si>
    <t>Logu montāža dzīvokļos</t>
  </si>
  <si>
    <t>PVC logu bloku montāža dzīvokļos, veramus, atgāžamus, saglabājot rūtojumu</t>
  </si>
  <si>
    <t>Ieejas un vējtvēra durvis</t>
  </si>
  <si>
    <t>Koka iekšdurvju bloku montāža vējtvērī</t>
  </si>
  <si>
    <t>koka iekšdurvju bloks</t>
  </si>
  <si>
    <t>durvju aizvērējs 100kg W-Dorint 680 (vai ekvivalents)</t>
  </si>
  <si>
    <t>blīvējuma materiāli</t>
  </si>
  <si>
    <t>furnitūra, slēdzene un rokturis (ASSA vai ekvivalents)</t>
  </si>
  <si>
    <t>Iesegt ar dekoratīvo skārdu ārējās palodzes</t>
  </si>
  <si>
    <t>Metāla restes montāža bēniņos</t>
  </si>
  <si>
    <t>Jumiķu darbi</t>
  </si>
  <si>
    <t>Sienu siltināšana</t>
  </si>
  <si>
    <t>Logi un durvis</t>
  </si>
  <si>
    <t>Iekšējie darbi</t>
  </si>
  <si>
    <t>Logu un durvju nosegšana ar plēvi un aplīmēšana</t>
  </si>
  <si>
    <t>Esošo bojāto koka grīdu demontāža kāpņu telpā</t>
  </si>
  <si>
    <t>Esošo sienu un griestu tīrīšana un mazgāšana</t>
  </si>
  <si>
    <t>Kāpņu telpas remonts</t>
  </si>
  <si>
    <t>Esošo betona grīdu remonts, izlīdzināšana, seguma ieklāšana ar nodilumizturīgo krāsu</t>
  </si>
  <si>
    <t>Grīdu koka segumu ieklāšana (koka dēļi 40x235) ieskaitot sagatavošanas darbi pirms ieklāšanas</t>
  </si>
  <si>
    <t>Koka grīdu krāsošana ar nodilumizturīgo krāsu</t>
  </si>
  <si>
    <t>Virsmu apdare no iekšpuses tajā skaitā griesti</t>
  </si>
  <si>
    <t>Kāpņu margu un koka lentera atjaunošana, lakošana</t>
  </si>
  <si>
    <t>kompl</t>
  </si>
  <si>
    <t>Telekomunikāciju un citu vadu nosegšana</t>
  </si>
  <si>
    <t>Ventilācija</t>
  </si>
  <si>
    <t>Ventilācijas kanālu esošo skārda nosegjumtiņu demontāža</t>
  </si>
  <si>
    <t>Ventilācijas kanālu esošo apmetumu nokalšana, virsmas tīrīšana</t>
  </si>
  <si>
    <t>Ventilācijas izbūve</t>
  </si>
  <si>
    <t>Dabīgās ventilācijas kanālu tīrīšana, un vilkmes pārbaude ar atzinumu</t>
  </si>
  <si>
    <t>c.st.</t>
  </si>
  <si>
    <t>Ventilācijas šahtu apmēšana</t>
  </si>
  <si>
    <t>apmetuma java</t>
  </si>
  <si>
    <t>Virsmu špaktelēšana</t>
  </si>
  <si>
    <t>grunts dziļā</t>
  </si>
  <si>
    <t>smalkā špaktele</t>
  </si>
  <si>
    <t>Ēkas dzīvokļu PVC logus aprīkot ar pasīvās ventilācijas atvērēm</t>
  </si>
  <si>
    <t>Esošās apkures sistēmas demontāža</t>
  </si>
  <si>
    <t>gab.</t>
  </si>
  <si>
    <t>Esošās karstā ūdensvada sistēmas demontāža</t>
  </si>
  <si>
    <t>Apkure</t>
  </si>
  <si>
    <t>Siltumizolācijas fasondaļas</t>
  </si>
  <si>
    <t>PVC pārklājums</t>
  </si>
  <si>
    <t>Kompensātori</t>
  </si>
  <si>
    <t>Nekustīgie balsti</t>
  </si>
  <si>
    <t>Stiprinājumi un palīgmateriāli</t>
  </si>
  <si>
    <t>Montāžas komplekts ieskaitot ugunsdrošības risinājumus</t>
  </si>
  <si>
    <t>Apkures  hidrauliskās pārbaude un sistēmas skalošana , balansēšana un balansēšanas aktu sastādīšana</t>
  </si>
  <si>
    <t xml:space="preserve">Radiatoru vietas uzlabošana (špaktelēšana, krāsošana) </t>
  </si>
  <si>
    <t>vietas</t>
  </si>
  <si>
    <t>Apkures sistēmas palaišanu un ieregulēšanu</t>
  </si>
  <si>
    <t>Noslēgarmatūras marķēšana</t>
  </si>
  <si>
    <t>Pieslēgums SM</t>
  </si>
  <si>
    <t>Individuālais siltuma sadalītājs (alokātors)</t>
  </si>
  <si>
    <t>Siltuma sadalītāja datu savācējs</t>
  </si>
  <si>
    <t>Ūdensapgādes U1</t>
  </si>
  <si>
    <t>Pievienojums ūdens ievadam</t>
  </si>
  <si>
    <t>Ūdensapgādes KU,CU</t>
  </si>
  <si>
    <t>Pienojums karstā ūdens siltummainim</t>
  </si>
  <si>
    <t>Pievienojums pie dzīvokļa ūdenapgādes U1, KU</t>
  </si>
  <si>
    <t>Sadzīves kanalidzācija K1</t>
  </si>
  <si>
    <t>Veidgabali, fasondaļas</t>
  </si>
  <si>
    <t>Montāžas komplekts</t>
  </si>
  <si>
    <t>Tīrīšanas lūkas 300x300</t>
  </si>
  <si>
    <t>Pārsegumu šķērsošanas vietas uzlabošana (špaktelēšana, krāsošana) un ugunsdrošās manžetes uzstādīšana kanalizācijas stāvvadiem</t>
  </si>
  <si>
    <t>Stāvvadu šahtu atvēršana, aizvēršana, špaktelēšana (stāvvadam jābūt aizvērtam līdz baltajai apdarei)</t>
  </si>
  <si>
    <t>Ūdensapgādes sistēmas hidrauliskās pārbaude un sistēmas skalošana , balansēšana un balansēšanas aktu sastādīšana</t>
  </si>
  <si>
    <t>Ūdens sistēmas palaišanu un ieregulēšanu</t>
  </si>
  <si>
    <t xml:space="preserve">Tiešās izmaksas kopā, t. sk. darba devēja sociālais nodoklis 23.59% </t>
  </si>
  <si>
    <t>Daudzdzīvokļu dzīvojamās mājas vienkāršotā fasādes atjaunošana</t>
  </si>
  <si>
    <t>Tāme sastādīta 2022.gada tirgus cenās, pamatojoties uz projekta rasējumiem, Energoauditu un Pasūtītāja vēlmēm.</t>
  </si>
  <si>
    <t>Daudzdzīvokļu dzīvojamās mājas vienkāršotā fasādes atjaunošana Puķu ielā 1, Jelgavā</t>
  </si>
  <si>
    <t>antikondensāta plēve ISOCON PRO 120g (vai ekvivalents)</t>
  </si>
  <si>
    <t>impregnēts kokmateriāls karkasam (vai ekvivalents)</t>
  </si>
  <si>
    <t>sniega barjera ar PE pārklājumu RR32 tonī (vai ekvivalents)</t>
  </si>
  <si>
    <t>skārds ar PE pārklājumu RR32 tonī (vai ekvivalents)</t>
  </si>
  <si>
    <t>skārda ar PE pārklājumu RR32 tonī, apaļa šķērsgriezuma tekne (vai ekvivalents)</t>
  </si>
  <si>
    <t>skārda ar PE pārklājumu RR32 tonī, apaļa šķērsgriezuma noteka (vai ekvivalents)</t>
  </si>
  <si>
    <t>kokmateriāls 50x140 mm (vai ekvivalents)</t>
  </si>
  <si>
    <t>skārda ar PE pārklājumu, apaļa šķērsgriezuma tekne un noteka (vai ekvivalents)</t>
  </si>
  <si>
    <t>skārds ar PE pārklājumu (vai ekvivalents)</t>
  </si>
  <si>
    <t>impregnēts kokmateriāls (vai ekvivalents)</t>
  </si>
  <si>
    <t>kokmateriāls 50x200 mm, 50x150 mm (vai ekvivalents)</t>
  </si>
  <si>
    <t>dolomīta šķembas 100 mm (vai ekvivalents)</t>
  </si>
  <si>
    <t>Aizbērt tranšeju ap pamatiem ar esošo grunti, daļēja nomaiņa, to blīvējot</t>
  </si>
  <si>
    <r>
      <t>PVC konstrukcijas logi L-4 (1420x1250 mm) U</t>
    </r>
    <r>
      <rPr>
        <sz val="8"/>
        <rFont val="Calibri"/>
        <family val="2"/>
      </rPr>
      <t>≤</t>
    </r>
    <r>
      <rPr>
        <sz val="8"/>
        <rFont val="Arial"/>
        <family val="2"/>
        <charset val="186"/>
      </rPr>
      <t>1,3 W/(m²K) (vai ekvivalents)</t>
    </r>
  </si>
  <si>
    <t>PVC konstrukcijas logi LK-1, LL-1 (640x1250 mm) U≤1,25 W/(m²K) (vai ekvivalents)</t>
  </si>
  <si>
    <t>PVC konstrukcijas logi L-2 (1420x1250 mm) U≤1,25 W/(m²K) (vai ekvivalents)</t>
  </si>
  <si>
    <t>PVC konstrukcijas logi L-3 (2000x1250 mm) U≤1,25 W/(m²K) (vai ekvivalents)</t>
  </si>
  <si>
    <t>Esošā koka ārdurvju sakārtošana, virsmas atjaunošana, aizvērējmehānisma regulēšana, atduras uzstādīšana</t>
  </si>
  <si>
    <t>līme ģipškartonam Perflix (vai ekvivalents)</t>
  </si>
  <si>
    <t>ģipšk/loksne GKB 12.5 mm (vai ekvivalents)</t>
  </si>
  <si>
    <t>Bēniņu lūkas atjaunošana</t>
  </si>
  <si>
    <t>Kāpņu un laidu remonts, virsmas izlīdzināšana, seguma ieklāšana ar nodilumizturīgo krāsu</t>
  </si>
  <si>
    <t>Melnzemes pievešana teritorijas sakartošanai, zāliena sēja</t>
  </si>
  <si>
    <t>siets Rabica Zn 0.65mm 13x25mm (vai ekvivalents)</t>
  </si>
  <si>
    <t>Pārsegumu šķērsošanas vietas uzlabošana (špaktelēšana, krāsošana) (apjoms precizējams būvniecības laikā)</t>
  </si>
  <si>
    <t>Apkures sistēmas atjaunošana</t>
  </si>
  <si>
    <t>Ūdensapgādes un kanalizācijas sistēmas atjaunošana</t>
  </si>
  <si>
    <t>Presējamā tērauda caurule Dn18 (Viega Prestabo vai ekvivalents), montāža</t>
  </si>
  <si>
    <t>Presējamā tērauda caurule Dn22 (Viega Prestabo vai ekvivalents), montāža</t>
  </si>
  <si>
    <t>Presējamā tērauda caurule Dn28 (Viega Prestabo vai ekvivalents), montāža</t>
  </si>
  <si>
    <t>Presējamā tērauda caurule Dn35 (Viega Prestabo vai ekvivalents), montāža</t>
  </si>
  <si>
    <t>Presējamais tērauda līkums 90-Dn15 (Viega Prestabo vai ekvivalents), montāža</t>
  </si>
  <si>
    <t>Presējamais tērauda līkums 90-Dn18 (Viega Prestabo vai ekvivalents), montāža</t>
  </si>
  <si>
    <t>Presējamais tērauda līkums 90-Dn22 (Viega Prestabo vai ekvivalents), montāža</t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</si>
  <si>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15/15 (Viega Prestabo vai ekvivalents), montāža</t>
    </r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</si>
  <si>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18/18/15 (Viega Prestabo vai ekvivalents), montāža</t>
    </r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</si>
  <si>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22/22/15 (Viega Prestabo vai ekvivalents), montāža</t>
    </r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</si>
  <si>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22/22 (Viega Prestabo vai ekvivalents), montāža</t>
    </r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</si>
  <si>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28/28/15 (Viega Prestabo vai ekvivalents), montāža</t>
    </r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</si>
  <si>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28/28 (Viega Prestabo vai ekvivalents), montāža</t>
    </r>
  </si>
  <si>
    <r>
      <t>Presējamais tērauda T-gabals 90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 xml:space="preserve"> 28/28/35 (Viega Prestabo vai ekvivalents), montāža</t>
    </r>
  </si>
  <si>
    <t>Presējamā tērauda pāreja 18/15 (Viega Prestabo vai ekvivalents), montāža</t>
  </si>
  <si>
    <t>Presējamā tērauda pāreja 22/15 (Viega Prestabo vai ekvivalents), montāža</t>
  </si>
  <si>
    <t>Presējamā tērauda pāreja 22/18 (Viega Prestabo vai ekvivalents), montāža</t>
  </si>
  <si>
    <t>Presējamā tērauda pāreja 28/15 (Viega Prestabo vai ekvivalents), montāža</t>
  </si>
  <si>
    <t>Presējamā tērauda pāreja 28/22 (Viega Prestabo vai ekvivalents), montāža</t>
  </si>
  <si>
    <t>Tērauda radiators ar sienas stiprinājumiem un atgaisotāju C33-600-900 (Purmo Compact vai ekvivalents), montāža</t>
  </si>
  <si>
    <t>Tērauda radiators ar sienas stiprinājumiem un atgaisotāju C11-500-1000 (Purmo Compact vai ekvivalents), montāža</t>
  </si>
  <si>
    <t>Tērauda radiators ar sienas stiprinājumiem un atgaisotāju C11-500-1100 (Purmo Compact vai ekvivalents), montāža</t>
  </si>
  <si>
    <t>Tērauda radiators ar sienas stiprinājumiem un atgaisotāju C11-500-1400 (Purmo Compact vai ekvivalents), montāža</t>
  </si>
  <si>
    <t>Tērauda radiators ar sienas stiprinājumiem un atgaisotāju C11-500-400 (Purmo Compact vai ekvivalents), montāža</t>
  </si>
  <si>
    <t>Tērauda radiators ar sienas stiprinājumiem un atgaisotāju C11-500-600 (Purmo Compact vai ekvivalents), montāža</t>
  </si>
  <si>
    <t>Tērauda radiators ar sienas stiprinājumiem un atgaisotāju C11-500-700 (Purmo Compact vai ekvivalents), montāža</t>
  </si>
  <si>
    <t>Tērauda radiators ar sienas stiprinājumiem un atgaisotāju C11-500-800 (Purmo Compact vai ekvivalents), montāža</t>
  </si>
  <si>
    <t>Tērauda radiators ar sienas stiprinājumiem un atgaisotāju C11-500-900 (Purmo Compact vai ekvivalents), montāža</t>
  </si>
  <si>
    <t>Tērauda radiators ar sienas stiprinājumiem un atgaisotāju C22-500-1000 (Purmo Compact vai ekvivalents), montāža</t>
  </si>
  <si>
    <t>Tērauda radiators ar sienas stiprinājumiem un atgaisotāju C22-500-1200 (Purmo Compact vai ekvivalents), montāža</t>
  </si>
  <si>
    <t>Tērauda radiators ar sienas stiprinājumiem un atgaisotāju C22-500-500 (Purmo Compact vai ekvivalents), montāža</t>
  </si>
  <si>
    <t>Tērauda radiators ar sienas stiprinājumiem un atgaisotāju C22-500-900 (Purmo Compact vai ekvivalents), montāža</t>
  </si>
  <si>
    <t>Radiatora termogalva ar dinamisko vārstu komplektu (Danfos vai ekvivalents), montāža</t>
  </si>
  <si>
    <t>Radiatora termogalva ar vārstu komplekts aprīkots pret zādzību (Danfos vai ekvivalents), montāža</t>
  </si>
  <si>
    <t>Radiatora noslēgvārsts ar priekšiestādījumu (Danfos vai ekvivalents), montāža</t>
  </si>
  <si>
    <t>Izlaides vārsts t=110˚; P=8 bar; Dn15 (vai ekvivalents), montāža</t>
  </si>
  <si>
    <t>Lodveida ventilis t=110˚; P=8 bar; Dn20 (vai ekvivalents), montāža</t>
  </si>
  <si>
    <t>Lodveida ventilis t=110˚; P=8 bar; Dn25 (vai ekvivalents), montāža</t>
  </si>
  <si>
    <t>Lodveida ventilis t=110˚; P=8 bar; Dn32 (vai ekvivalents), montāža</t>
  </si>
  <si>
    <t>Balansēšanas vārsts Dn20 (vai ekvivalents), montāža</t>
  </si>
  <si>
    <t>Balansēšanas vārsts Dn25 (vai ekvivalents), montāža</t>
  </si>
  <si>
    <t>Akmensvates izolācijas čaula, ar alum. atstarojošo slāni; b=50mm DN 28/50 PAROC Alucoat izolācija (λD=0,045 W/m*K) (vai ekvivalents), montāža</t>
  </si>
  <si>
    <t>Akmensvates izolācijas čaula, ar alum. atstarojošo slāni; b=50mm DN 35/50 PAROC Alucoat izolācija  (λD=0,045 W/m*K) (vai ekvivalents), montāža</t>
  </si>
  <si>
    <t>Cauruļvads PEX, 50 (vai ekvivalents), montāža</t>
  </si>
  <si>
    <t>Izlaides ar gala vāku, Dn15 (vai ekvivalents), montāžs</t>
  </si>
  <si>
    <t>Lodveida ventilis t=120˚; P=10 bar Dn15 (vai ekvivalents), montāža</t>
  </si>
  <si>
    <t>Lodveida ventilis t=120˚; P=10 bar Dn25 (vai ekvivalents), montāža</t>
  </si>
  <si>
    <t>Lodveida ventilis t=120˚; P=10 bar Dn32 (vai ekvivalents), montāža</t>
  </si>
  <si>
    <t>Lodveida ventilis t=120˚; P=10 bar Dn40 (vai ekvivalents), montāža</t>
  </si>
  <si>
    <r>
      <t>Pretkondensāta/ siltumzolācija ST K-Flex (λ</t>
    </r>
    <r>
      <rPr>
        <b/>
        <vertAlign val="subscript"/>
        <sz val="8"/>
        <rFont val="Arial"/>
        <family val="2"/>
      </rPr>
      <t>0</t>
    </r>
    <r>
      <rPr>
        <b/>
        <sz val="8"/>
        <rFont val="Arial"/>
        <family val="2"/>
      </rPr>
      <t xml:space="preserve"> °C = 0,033 W/mK) 22x9 (vai ekvivalents), montāža</t>
    </r>
  </si>
  <si>
    <r>
      <t>Pretkondensāta/ siltumzolācija ST K-Flex (λ</t>
    </r>
    <r>
      <rPr>
        <b/>
        <vertAlign val="subscript"/>
        <sz val="8"/>
        <rFont val="Arial"/>
        <family val="2"/>
      </rPr>
      <t>0</t>
    </r>
    <r>
      <rPr>
        <b/>
        <sz val="8"/>
        <rFont val="Arial"/>
        <family val="2"/>
      </rPr>
      <t xml:space="preserve"> °C = 0,033 W/mK) 28x9 (vai ekvivalents), montāža</t>
    </r>
  </si>
  <si>
    <r>
      <t>Pretkondensāta/ siltumzolācija ST K-Flex (λ</t>
    </r>
    <r>
      <rPr>
        <b/>
        <vertAlign val="subscript"/>
        <sz val="8"/>
        <rFont val="Arial"/>
        <family val="2"/>
      </rPr>
      <t>0</t>
    </r>
    <r>
      <rPr>
        <b/>
        <sz val="8"/>
        <rFont val="Arial"/>
        <family val="2"/>
      </rPr>
      <t xml:space="preserve"> °C = 0,033 W/mK) 35x9 (vai ekvivalents), montāža</t>
    </r>
  </si>
  <si>
    <r>
      <t>Pretkondensāta/ siltumzolācija ST K-Flex (λ</t>
    </r>
    <r>
      <rPr>
        <b/>
        <vertAlign val="subscript"/>
        <sz val="8"/>
        <rFont val="Arial"/>
        <family val="2"/>
      </rPr>
      <t>0</t>
    </r>
    <r>
      <rPr>
        <b/>
        <sz val="8"/>
        <rFont val="Arial"/>
        <family val="2"/>
      </rPr>
      <t xml:space="preserve"> °C = 0,033 W/mK) 42x9 (vai ekvivalents), montāža</t>
    </r>
  </si>
  <si>
    <t>PPR cauruļvads ar šķiedru ūdenim, Dn20 (vai ekvivalents), montāža</t>
  </si>
  <si>
    <t>PPR cauruļvads ar šķiedru ūdenim, Dn25 (vai ekvivalents), montāža</t>
  </si>
  <si>
    <t>PPR cauruļvads ar šķiedru ūdenim, Dn32 (vai ekvivalents), montāža</t>
  </si>
  <si>
    <t>PPR cauruļvads ar šķiedru ūdenim, Dn40 (vai ekvivalents), montāža</t>
  </si>
  <si>
    <t>PPR pāreja Dn50/40 (vai ekvivalents), montāža</t>
  </si>
  <si>
    <t>PPR pāreja Dn25/20 (vai ekvivalents), montāža</t>
  </si>
  <si>
    <t>PPR pāreja Dn32/25 (vai ekvivalents), montāža</t>
  </si>
  <si>
    <t>PPR pāreja Dn40/32 (vai ekvivalents), montāža</t>
  </si>
  <si>
    <t>PPR cauruļvads ar šķiedru ūdenim, Dn50 (vai ekvivalents), montāža</t>
  </si>
  <si>
    <t>PPR līkums 90, Dn20 (vai ekvivalents), montāža</t>
  </si>
  <si>
    <t>PPR līkums 90, Dn32 (vai ekvivalents), montāža</t>
  </si>
  <si>
    <t>PPR līkums 90, Dn40 (vai ekvivalents), montāža</t>
  </si>
  <si>
    <t>PPR līkums 90, Dn50 (vai ekvivalents), montāža</t>
  </si>
  <si>
    <t>PPR T-gabals 90, Dn50/50 (vai ekvivalents), montāža</t>
  </si>
  <si>
    <t>PPR T-gabals 90, Dn25/25/20 (vai ekvivalents), montāža</t>
  </si>
  <si>
    <t>PPR T-gabals 90, Dn32/32/20 (vai ekvivalents), montāža</t>
  </si>
  <si>
    <t>PPR T-gabals 90, Dn32/32/40 (vai ekvivalents), montāža</t>
  </si>
  <si>
    <t>PPR T-gabals 90, Dn40/40/20 (vai ekvivalents), montāža</t>
  </si>
  <si>
    <t>PPR T-gabals 90, Dn40/40 (vai ekvivalents), montāža</t>
  </si>
  <si>
    <t>PPR T-gabals 90, Dn20/20 (vai ekvivalents), montāža</t>
  </si>
  <si>
    <t>PPR T-gabals 90, Dn20/20/25 (vai ekvivalents), montāža</t>
  </si>
  <si>
    <t>PPR T-gabals 90, Dn25/25/32 (vai ekvivalents), montāža</t>
  </si>
  <si>
    <t>PPR T-gabals 90, Dn32/32 (vai ekvivalents), montāža</t>
  </si>
  <si>
    <t>PPR T-gabals 90, Dn40/40/32 (vai ekvivalents), montāža</t>
  </si>
  <si>
    <t>PPR T-gabals 90, Dn40/40/50 (vai ekvivalents), montāža</t>
  </si>
  <si>
    <t>Balansēšanas vārsts Dn15 (vai ekvivalents), montāža</t>
  </si>
  <si>
    <t>Lodveida ventilis t=120˚; P=10 bar, Dn15 (vai ekvivalents), montāža</t>
  </si>
  <si>
    <t>Lodveida ventilis t=120˚; P=10 bar, Dn20 (vai ekvivalents), montāža</t>
  </si>
  <si>
    <t>Lodveida ventilis t=120˚; P=10 bar, Dn40 (vai ekvivalents), montāža</t>
  </si>
  <si>
    <t>Lodveida ventilis t=120˚; P=10 bar, Dn50 (vai ekvivalents), montāža</t>
  </si>
  <si>
    <t>Dvieļu žāvētājs U-veida d32-500-900 (vai ekvivalents), montāža, demontējot esošas</t>
  </si>
  <si>
    <r>
      <t>Akmensvates izolācijas čaula, ar alum. atstarojošo slāni; Dn 22/50 PAROC Alucoat izolācija λ</t>
    </r>
    <r>
      <rPr>
        <b/>
        <vertAlign val="subscript"/>
        <sz val="8"/>
        <rFont val="Arial"/>
        <family val="2"/>
      </rPr>
      <t>100°</t>
    </r>
    <r>
      <rPr>
        <b/>
        <sz val="8"/>
        <rFont val="Arial"/>
        <family val="2"/>
      </rPr>
      <t>C=0,044 W/mK (vai ekvivalents), montāžs</t>
    </r>
  </si>
  <si>
    <r>
      <t>Akmensvates izolācijas čaula, ar alum. atstarojošo slāni; Dn 28/50 PAROC Alucoat izolācija λ</t>
    </r>
    <r>
      <rPr>
        <b/>
        <vertAlign val="subscript"/>
        <sz val="8"/>
        <rFont val="Arial"/>
        <family val="2"/>
      </rPr>
      <t>100°</t>
    </r>
    <r>
      <rPr>
        <b/>
        <sz val="8"/>
        <rFont val="Arial"/>
        <family val="2"/>
      </rPr>
      <t>C=0,044 W/mK (vai ekvivalents), montāžs</t>
    </r>
  </si>
  <si>
    <r>
      <t>Akmensvates izolācijas čaula, ar alum. atstarojošo slāni; Dn 35/50 PAROC Alucoat izolācija λ</t>
    </r>
    <r>
      <rPr>
        <b/>
        <vertAlign val="subscript"/>
        <sz val="8"/>
        <rFont val="Arial"/>
        <family val="2"/>
      </rPr>
      <t>100°</t>
    </r>
    <r>
      <rPr>
        <b/>
        <sz val="8"/>
        <rFont val="Arial"/>
        <family val="2"/>
      </rPr>
      <t>C=0,044 W/mK (vai ekvivalents), montāžs</t>
    </r>
  </si>
  <si>
    <r>
      <t>Akmensvates izolācijas čaula, ar alum. atstarojošo slāni; Dn 42/50 PAROC Alucoat izolācija λ</t>
    </r>
    <r>
      <rPr>
        <b/>
        <vertAlign val="subscript"/>
        <sz val="8"/>
        <rFont val="Arial"/>
        <family val="2"/>
      </rPr>
      <t>100°</t>
    </r>
    <r>
      <rPr>
        <b/>
        <sz val="8"/>
        <rFont val="Arial"/>
        <family val="2"/>
      </rPr>
      <t>C=0,044 W/mK (vai ekvivalents), montāžs</t>
    </r>
  </si>
  <si>
    <r>
      <t>Akmensvates izolācijas čaula, ar alum. atstarojošo slāni; Dn 54/50 PAROC Alucoat izolācija λ</t>
    </r>
    <r>
      <rPr>
        <b/>
        <vertAlign val="subscript"/>
        <sz val="8"/>
        <rFont val="Arial"/>
        <family val="2"/>
      </rPr>
      <t>100°</t>
    </r>
    <r>
      <rPr>
        <b/>
        <sz val="8"/>
        <rFont val="Arial"/>
        <family val="2"/>
      </rPr>
      <t>C=0,044 W/mK (vai ekvivalents), montāžs</t>
    </r>
  </si>
  <si>
    <t>vieta</t>
  </si>
  <si>
    <t>dzīvoklis</t>
  </si>
  <si>
    <t>Virsametuma profils 200x100, montāža</t>
  </si>
  <si>
    <t>Armatūras marķēšana</t>
  </si>
  <si>
    <t>Kanalizācijas caurule PP DN110 SN8 izbūvei grīdā (vai ekvivalents)</t>
  </si>
  <si>
    <t>Kanalizācijas līkums PP DN110 SN8 izbūvei grīdā (vai ekvivalents)</t>
  </si>
  <si>
    <t>Kanalizācijas T-gabals PP DN110 SN8 izbūvei grīdā (vai ekvivalents)</t>
  </si>
  <si>
    <t>Iekštelpu kanalizācijas caurule PP DN110 (vai ekvivalents)</t>
  </si>
  <si>
    <t>Iekštelpu kanalizācijas caurule PP DN50 (vai ekvivalents)</t>
  </si>
  <si>
    <t>Iekštelpu kanalizācijas līkums PP DN110 (vai ekvivalents)</t>
  </si>
  <si>
    <t>Iekštelpu kanalizācijas līkums PP DN50 (vai ekvivalents)</t>
  </si>
  <si>
    <t>Iekštelpu kanalizācijas T-gabals PP DN110 (vai ekvivalents)</t>
  </si>
  <si>
    <t>Iekštelpu kanalizācijas T-gabals PP DN50 (vai ekvivalents)</t>
  </si>
  <si>
    <t>Pievienojums dzīvokļu kanalizācijai DN110 (vai ekvivalents)</t>
  </si>
  <si>
    <t>Pievienojums dzīvokļu kanalizācijai DN50 (vai ekvivalents)</t>
  </si>
  <si>
    <t>Revīzija DN110 (vai ekvivalents)</t>
  </si>
  <si>
    <t>Revīzija DN50 (vai ekvivalents)</t>
  </si>
  <si>
    <t>Ugunsdroša manžete DN110 (vai ekvivalents)</t>
  </si>
  <si>
    <t>Ugunsdroša manžete DN50 (vai ekvivalents)</t>
  </si>
  <si>
    <t>Alucoat izolācija trokšņa slāpēšanai 114/30 (vai ekvivalents)</t>
  </si>
  <si>
    <t>Dzīvokļa grīdas labošana, t.sk. atvēršana</t>
  </si>
  <si>
    <t>Esošās sadzīves kanalizācijas sistēmas demontāža</t>
  </si>
  <si>
    <t>Presējamā tērauda caurule Dn15 (Viega Prestabo vai ekvivalents), montāža</t>
  </si>
  <si>
    <t>Sadzīves telpas, instrumentu noliktavas vagonu, noma</t>
  </si>
  <si>
    <t>Teritorijas iežoģošana, inventāržogs, noma</t>
  </si>
  <si>
    <t>stikla šķiedras siets āra darbiem 160 g/m2 (vai ekvivalentss)</t>
  </si>
  <si>
    <t>Sastatņu montāžā, demontāža, īre</t>
  </si>
  <si>
    <t>līmjava Baumit ProContact (vai ekvivalents)</t>
  </si>
  <si>
    <t>zemapmetuma grunts Baumit UniPrimer (vai ekvivalents)</t>
  </si>
  <si>
    <t>dekoratīvais apmetums Baumit EdelPutz Spezial Natur 2.0 mm (vai ekvivalents)</t>
  </si>
  <si>
    <t xml:space="preserve"> krāsa tonēta Baumit SilikatColor (vai ekvivalents) (krāsu saskaņojot ar pasūtītāju)</t>
  </si>
  <si>
    <t>metāla jumta segums Ruukki Monterrey (vai ekvivalents) RR32 tonī</t>
  </si>
  <si>
    <r>
      <t>akmens vate (λd</t>
    </r>
    <r>
      <rPr>
        <sz val="8"/>
        <rFont val="Calibri"/>
        <family val="2"/>
      </rPr>
      <t>≤</t>
    </r>
    <r>
      <rPr>
        <sz val="8"/>
        <rFont val="Arial"/>
        <family val="2"/>
        <charset val="186"/>
      </rPr>
      <t>0,038 W/m*K) PAROC Linio 15 50mm (vai ekvivalents)</t>
    </r>
  </si>
  <si>
    <t>stikla šķiedras siets āra darbiem 160 g/m2 (vai ekvivalents)</t>
  </si>
  <si>
    <t>gāzbetona bloki Texoblock Screen 150 (vai ekvivalents)</t>
  </si>
  <si>
    <t>beramā vate Paroc BLT9 (300mm biezumā) λ≤0,041 W/(mK) (vai ekvivalents)</t>
  </si>
  <si>
    <t>ekstrudētais putupolistirols Technonicol Carbon Prof 300 (λd≤0,038 W/m*K) 100mm (vai ekvivalents)</t>
  </si>
  <si>
    <t xml:space="preserve"> krāsa tonēta Baumit GranoporColor (vai ekvivalents) (krāsu saskaņojot ar pasūtītāju)</t>
  </si>
  <si>
    <t>akmens vate (λd≤0,038 W/m*K) PAROC Linio 15 150mm (vai ekvivalents)</t>
  </si>
  <si>
    <t>grunts pirms dekoratīvā apmetuma Baumit UniPrimer (vai ekvivalents)</t>
  </si>
  <si>
    <t>akmens vate (λd≤0,038 W/m*K) PAROC Linio 15 30mm (vai ekvivalents)</t>
  </si>
  <si>
    <t>FAKRO bēniņu kāpnes LST 700x800 iebūve, nodrošinot U=1,6 W/m2K (vai ekvivalents) ieskaitot koka karkasa izbūvi saskaņā ar AR-13</t>
  </si>
  <si>
    <t>metāla restes ar PE pārklājumu (vai ekvivalents)</t>
  </si>
  <si>
    <t>dabīgās ventilācijas pieplūdes sistēma logiem VENTSYS (vai ekvivalents)</t>
  </si>
  <si>
    <t>impregnēts kokmateriāls 32x100 mm (vai ekvivalents)</t>
  </si>
  <si>
    <t>impregnēts kokmateriāls 22x100 mm (vai ekvivalents)</t>
  </si>
  <si>
    <t>kokmateriāls 30x100 mm (vai ekvivalents)</t>
  </si>
  <si>
    <t>EJOT PVC profils 600 logu augšājai malai (vai ekvivalents)</t>
  </si>
  <si>
    <t>Sakret LH Universālā špakteļtepe (vai ekvivalents)</t>
  </si>
  <si>
    <t>MDF vai KSP palodze balta matēta 300 mm platumā (vai ekvivalents)</t>
  </si>
  <si>
    <t>grunts krāsa Sadolin BINDO 3 WO (vai ekvivalents)</t>
  </si>
  <si>
    <t>balta krāsa Sadolin BINDO 12 WO (vai ekvivalents)</t>
  </si>
  <si>
    <t>koka grīdas dēļi 40x235 mm (vai ekvivalents)</t>
  </si>
  <si>
    <t>rupjā tepe ROTBAND ģipša apmetums KNAUF (vai ekvivalents)</t>
  </si>
  <si>
    <t>smalkā špaktele Weber LR+ (vai ekvivalents)</t>
  </si>
  <si>
    <t>Dabīgās ventilācijas skursteņu aprīkošana ar pasīvās ventilācijas deflektoriem (uz katru skursteni deflektoru skaits nosakams saskaņā ar ražotāja rekomendācijām)</t>
  </si>
  <si>
    <t>PAROC čaulas 30 mm λ=0.043 W/m*K, 35 (vai ekvivalents), montāža</t>
  </si>
  <si>
    <t>PAROC čaulas 30 mm λ=0.043 W/m*K, 42 (vai ekvivalents), montāža</t>
  </si>
  <si>
    <t>Pagaidu ūdens pieslēguma ierīkošana, ūdens uzskaite</t>
  </si>
  <si>
    <t>Pagaidu elektroenerģijas pieslēguma ierīkošana, elektrības uzskaite</t>
  </si>
  <si>
    <t>Tāme sastādīta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</si>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</sst>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;"/>
    <numFmt numFmtId="165" formatCode="0;;"/>
    <numFmt numFmtId="166" formatCode="0.0%"/>
    <numFmt numFmtId="167" formatCode="0.0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color rgb="FF0000FF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rgb="FFFF0000"/>
      <name val="Arial"/>
      <family val="2"/>
    </font>
    <font>
      <sz val="8"/>
      <name val="Calibri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3" fillId="2" borderId="0">
      <alignment vertical="center" wrapText="1"/>
    </xf>
  </cellStyleXfs>
  <cellXfs count="2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3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64" fontId="6" fillId="0" borderId="29" xfId="0" applyNumberFormat="1" applyFont="1" applyBorder="1" applyAlignment="1">
      <alignment vertical="top" wrapText="1"/>
    </xf>
    <xf numFmtId="164" fontId="2" fillId="0" borderId="29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vertical="top" wrapText="1"/>
    </xf>
    <xf numFmtId="0" fontId="1" fillId="0" borderId="37" xfId="0" applyFont="1" applyBorder="1" applyAlignment="1">
      <alignment wrapText="1"/>
    </xf>
    <xf numFmtId="0" fontId="1" fillId="0" borderId="0" xfId="0" applyFont="1" applyFill="1"/>
    <xf numFmtId="0" fontId="1" fillId="0" borderId="0" xfId="0" applyFont="1" applyBorder="1" applyAlignment="1">
      <alignment horizontal="center" wrapText="1"/>
    </xf>
    <xf numFmtId="164" fontId="1" fillId="0" borderId="43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8" fillId="0" borderId="44" xfId="0" applyNumberFormat="1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left" vertical="top" wrapText="1"/>
    </xf>
    <xf numFmtId="164" fontId="10" fillId="0" borderId="29" xfId="0" applyNumberFormat="1" applyFont="1" applyBorder="1" applyAlignment="1">
      <alignment vertical="top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8" fillId="0" borderId="44" xfId="0" applyNumberFormat="1" applyFont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vertical="top" wrapText="1"/>
    </xf>
    <xf numFmtId="164" fontId="2" fillId="0" borderId="29" xfId="0" applyNumberFormat="1" applyFont="1" applyBorder="1" applyAlignment="1">
      <alignment vertical="center" wrapText="1"/>
    </xf>
    <xf numFmtId="164" fontId="10" fillId="0" borderId="29" xfId="0" applyNumberFormat="1" applyFont="1" applyFill="1" applyBorder="1" applyAlignment="1">
      <alignment horizontal="left" vertical="top" wrapText="1"/>
    </xf>
    <xf numFmtId="164" fontId="2" fillId="0" borderId="29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right"/>
    </xf>
    <xf numFmtId="9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4" fontId="1" fillId="0" borderId="0" xfId="0" applyNumberFormat="1" applyFont="1" applyFill="1" applyAlignment="1">
      <alignment horizontal="left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textRotation="90" wrapText="1"/>
    </xf>
    <xf numFmtId="165" fontId="6" fillId="0" borderId="5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wrapText="1"/>
    </xf>
    <xf numFmtId="164" fontId="6" fillId="0" borderId="29" xfId="0" applyNumberFormat="1" applyFont="1" applyFill="1" applyBorder="1" applyAlignment="1">
      <alignment vertical="top" wrapText="1"/>
    </xf>
    <xf numFmtId="164" fontId="1" fillId="0" borderId="29" xfId="0" applyNumberFormat="1" applyFont="1" applyFill="1" applyBorder="1" applyAlignment="1">
      <alignment horizontal="center" vertical="center" wrapText="1"/>
    </xf>
    <xf numFmtId="164" fontId="1" fillId="0" borderId="44" xfId="0" applyNumberFormat="1" applyFont="1" applyFill="1" applyBorder="1" applyAlignment="1">
      <alignment horizontal="center" vertical="center" wrapText="1"/>
    </xf>
    <xf numFmtId="164" fontId="1" fillId="0" borderId="42" xfId="2" applyNumberFormat="1" applyFont="1" applyFill="1" applyBorder="1" applyAlignment="1">
      <alignment horizontal="center" vertical="center"/>
    </xf>
    <xf numFmtId="164" fontId="2" fillId="0" borderId="44" xfId="2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4" fontId="7" fillId="0" borderId="44" xfId="0" applyNumberFormat="1" applyFont="1" applyFill="1" applyBorder="1" applyAlignment="1">
      <alignment horizontal="center" vertical="center" wrapText="1"/>
    </xf>
    <xf numFmtId="164" fontId="1" fillId="0" borderId="29" xfId="2" applyNumberFormat="1" applyFont="1" applyFill="1" applyBorder="1" applyAlignment="1">
      <alignment horizontal="center" vertical="center"/>
    </xf>
    <xf numFmtId="164" fontId="2" fillId="0" borderId="30" xfId="2" applyNumberFormat="1" applyFont="1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/>
    </xf>
    <xf numFmtId="164" fontId="8" fillId="0" borderId="44" xfId="0" applyNumberFormat="1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horizontal="right" vertical="top" wrapText="1"/>
    </xf>
    <xf numFmtId="164" fontId="2" fillId="0" borderId="10" xfId="3" applyNumberFormat="1" applyFont="1" applyFill="1" applyBorder="1" applyAlignment="1">
      <alignment horizontal="center" vertical="center"/>
    </xf>
    <xf numFmtId="164" fontId="2" fillId="0" borderId="13" xfId="3" applyNumberFormat="1" applyFont="1" applyFill="1" applyBorder="1" applyAlignment="1">
      <alignment horizontal="center" vertical="center"/>
    </xf>
    <xf numFmtId="164" fontId="2" fillId="0" borderId="14" xfId="3" applyNumberFormat="1" applyFont="1" applyFill="1" applyBorder="1" applyAlignment="1">
      <alignment horizontal="center" vertical="center"/>
    </xf>
    <xf numFmtId="9" fontId="1" fillId="0" borderId="38" xfId="0" applyNumberFormat="1" applyFont="1" applyFill="1" applyBorder="1" applyAlignment="1"/>
    <xf numFmtId="9" fontId="1" fillId="0" borderId="0" xfId="0" applyNumberFormat="1" applyFont="1" applyFill="1" applyAlignment="1"/>
    <xf numFmtId="165" fontId="1" fillId="0" borderId="1" xfId="0" applyNumberFormat="1" applyFont="1" applyFill="1" applyBorder="1" applyAlignment="1"/>
    <xf numFmtId="9" fontId="1" fillId="0" borderId="0" xfId="0" applyNumberFormat="1" applyFont="1" applyFill="1"/>
    <xf numFmtId="167" fontId="1" fillId="0" borderId="0" xfId="0" applyNumberFormat="1" applyFont="1" applyFill="1"/>
    <xf numFmtId="2" fontId="8" fillId="0" borderId="4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47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2" fillId="0" borderId="49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45" xfId="0" applyNumberFormat="1" applyFont="1" applyBorder="1" applyAlignment="1">
      <alignment horizontal="left" vertical="top" wrapText="1"/>
    </xf>
    <xf numFmtId="164" fontId="1" fillId="0" borderId="46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/>
    </xf>
    <xf numFmtId="165" fontId="1" fillId="0" borderId="37" xfId="0" applyNumberFormat="1" applyFont="1" applyFill="1" applyBorder="1" applyAlignment="1">
      <alignment horizontal="left"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right" vertical="center"/>
    </xf>
    <xf numFmtId="0" fontId="2" fillId="0" borderId="10" xfId="3" applyFont="1" applyFill="1" applyBorder="1" applyAlignment="1">
      <alignment horizontal="right" wrapText="1"/>
    </xf>
    <xf numFmtId="0" fontId="2" fillId="0" borderId="13" xfId="3" applyFont="1" applyFill="1" applyBorder="1" applyAlignment="1">
      <alignment horizontal="right" wrapText="1"/>
    </xf>
    <xf numFmtId="0" fontId="2" fillId="0" borderId="14" xfId="3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</cellXfs>
  <cellStyles count="5">
    <cellStyle name="Normal" xfId="0" builtinId="0"/>
    <cellStyle name="Normal 2" xfId="2" xr:uid="{7728D04F-492C-44E8-B42B-2D52765FDA4E}"/>
    <cellStyle name="Parasts 2" xfId="4" xr:uid="{20FB985E-3DE4-44F6-AE18-443B223D615D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1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F966E00-FF5C-400C-9EB9-4F01D14D571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6CA41AE8-DDE8-474D-BA4F-3EAADFCC92E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28789260-034B-482E-9E18-173F79B443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614BA011-DD38-4589-A31B-83BF93D1FC6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470F7B1-E7EB-4071-A211-92BEB67A32B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B765F683-0C38-4475-9429-6A3608A97D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1138C6B5-2C21-4DE2-AB10-3349381E46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2A4EF5CB-BFEB-404E-B760-043E23F1BFD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4519D60-E06E-4F07-AE9D-8E86012E330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93B2E37A-09BF-4FE3-8C37-A0DE674E8F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14623EA3-388E-4C62-9F50-FAF7139F66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A68B4A44-E25D-4215-97E5-78B0E7C6A7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1BC896F-6695-4594-A282-1E0E9F39AB4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96D0A63A-63D5-4EF3-8077-C70B20D3C8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42AD2897-311D-4E85-9223-88F7BEAF94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F16EA5BE-166E-4853-A457-2EF8E8951D6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6C5E4D7C-8BAC-413B-A841-C8EB59F5290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9" name="Line 18">
            <a:extLst>
              <a:ext uri="{FF2B5EF4-FFF2-40B4-BE49-F238E27FC236}">
                <a16:creationId xmlns:a16="http://schemas.microsoft.com/office/drawing/2014/main" id="{5D1DF977-EF2C-4391-81A4-DF5AA98FF4F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9">
            <a:extLst>
              <a:ext uri="{FF2B5EF4-FFF2-40B4-BE49-F238E27FC236}">
                <a16:creationId xmlns:a16="http://schemas.microsoft.com/office/drawing/2014/main" id="{7EA5C11A-1CB9-4CD2-9311-DC71EB488DD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7F792E5-191D-4D98-98B9-BEECB2833B7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3A026C81-3D3D-4590-8EA8-B5C95CB19F8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3" name="Line 22">
            <a:extLst>
              <a:ext uri="{FF2B5EF4-FFF2-40B4-BE49-F238E27FC236}">
                <a16:creationId xmlns:a16="http://schemas.microsoft.com/office/drawing/2014/main" id="{9394E7E3-AD4F-491B-98D9-3828ACFF0E7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23">
            <a:extLst>
              <a:ext uri="{FF2B5EF4-FFF2-40B4-BE49-F238E27FC236}">
                <a16:creationId xmlns:a16="http://schemas.microsoft.com/office/drawing/2014/main" id="{09DF671A-731A-47EA-928C-7E49DB2D59E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8133E1DA-8B20-4A93-89F9-EEE823B2C1D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19B1249E-E87C-4BE7-A2DB-E39A93FC4BD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7" name="Line 26">
            <a:extLst>
              <a:ext uri="{FF2B5EF4-FFF2-40B4-BE49-F238E27FC236}">
                <a16:creationId xmlns:a16="http://schemas.microsoft.com/office/drawing/2014/main" id="{5706D52C-F5DB-4FEC-84FF-7979355B7E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D40A45AE-BC6D-42EB-A06C-F78CC006A4D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28">
            <a:extLst>
              <a:ext uri="{FF2B5EF4-FFF2-40B4-BE49-F238E27FC236}">
                <a16:creationId xmlns:a16="http://schemas.microsoft.com/office/drawing/2014/main" id="{9F7FC85C-41D1-4D2D-8BC5-7BAF0C7FE7C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27AE4C13-AEB2-46F2-A611-A7D6D533E40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F6C9C179-9AF4-4250-AB49-50B9DD5C9C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14199B46-3637-407A-B3F1-58915220C5B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EBBF4622-5845-4BD1-9E64-8619B61F2E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E1AF0646-F55A-43AA-BCC1-644A37B159D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E70496AC-517D-4BBD-A412-125D4B25095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3D80F840-9FA3-47E9-A8BB-21C1AFF3856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02616294-3305-4D7E-9543-D11072D5265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61DE77B4-0D75-49C4-B25C-2F07EB80CC3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32EEDF58-7364-43D0-884C-FBA8BD4FF4F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39">
            <a:extLst>
              <a:ext uri="{FF2B5EF4-FFF2-40B4-BE49-F238E27FC236}">
                <a16:creationId xmlns:a16="http://schemas.microsoft.com/office/drawing/2014/main" id="{0489A7E3-948D-4191-9680-3A6D2DA91CD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0D564BFC-1548-47B6-BBC3-F7393CDFAAE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3CA61D3F-B589-4A51-BD41-5F885D775EF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3" name="Line 42">
            <a:extLst>
              <a:ext uri="{FF2B5EF4-FFF2-40B4-BE49-F238E27FC236}">
                <a16:creationId xmlns:a16="http://schemas.microsoft.com/office/drawing/2014/main" id="{4C871681-C776-4053-86D1-2E43209E4C4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43">
            <a:extLst>
              <a:ext uri="{FF2B5EF4-FFF2-40B4-BE49-F238E27FC236}">
                <a16:creationId xmlns:a16="http://schemas.microsoft.com/office/drawing/2014/main" id="{621A9B74-3329-44EF-A6BC-25A60791F5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44">
            <a:extLst>
              <a:ext uri="{FF2B5EF4-FFF2-40B4-BE49-F238E27FC236}">
                <a16:creationId xmlns:a16="http://schemas.microsoft.com/office/drawing/2014/main" id="{2A01B2D7-D4FA-425A-A583-1B1FAC66179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6837AC52-4727-4331-86E8-B2E48E8B06F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7" name="Line 46">
            <a:extLst>
              <a:ext uri="{FF2B5EF4-FFF2-40B4-BE49-F238E27FC236}">
                <a16:creationId xmlns:a16="http://schemas.microsoft.com/office/drawing/2014/main" id="{6DBD4ADD-4065-4D0D-8DFF-1AE7320A2FB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47">
            <a:extLst>
              <a:ext uri="{FF2B5EF4-FFF2-40B4-BE49-F238E27FC236}">
                <a16:creationId xmlns:a16="http://schemas.microsoft.com/office/drawing/2014/main" id="{EA3DF181-5291-432F-B5B7-334B40612D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48">
            <a:extLst>
              <a:ext uri="{FF2B5EF4-FFF2-40B4-BE49-F238E27FC236}">
                <a16:creationId xmlns:a16="http://schemas.microsoft.com/office/drawing/2014/main" id="{A0A26DCB-3061-46FA-907A-4B78012918A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6EDF7F00-9CF9-48C1-8446-6CE21AD3FD5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1" name="Line 50">
            <a:extLst>
              <a:ext uri="{FF2B5EF4-FFF2-40B4-BE49-F238E27FC236}">
                <a16:creationId xmlns:a16="http://schemas.microsoft.com/office/drawing/2014/main" id="{8D1DB821-B398-458A-A3AF-270FF7F8492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51">
            <a:extLst>
              <a:ext uri="{FF2B5EF4-FFF2-40B4-BE49-F238E27FC236}">
                <a16:creationId xmlns:a16="http://schemas.microsoft.com/office/drawing/2014/main" id="{3D0D6BF5-2EB3-461D-BAD1-88AE26EC3FF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E56CB787-2AF2-4D51-990A-76EA24FBE4B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AD09CE07-5736-4ECD-A263-66D702A48A5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5" name="Line 54">
            <a:extLst>
              <a:ext uri="{FF2B5EF4-FFF2-40B4-BE49-F238E27FC236}">
                <a16:creationId xmlns:a16="http://schemas.microsoft.com/office/drawing/2014/main" id="{A26CEECC-CC6E-4D3D-93E4-FDDEEEB920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55">
            <a:extLst>
              <a:ext uri="{FF2B5EF4-FFF2-40B4-BE49-F238E27FC236}">
                <a16:creationId xmlns:a16="http://schemas.microsoft.com/office/drawing/2014/main" id="{484A96CE-F7B0-4962-BE10-0EE901778F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78AE34D6-CC23-44C5-BDD0-8450CAE99D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2F8A4047-810F-474C-A70E-A668FBB405C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9" name="Line 58">
            <a:extLst>
              <a:ext uri="{FF2B5EF4-FFF2-40B4-BE49-F238E27FC236}">
                <a16:creationId xmlns:a16="http://schemas.microsoft.com/office/drawing/2014/main" id="{F7434320-2DA0-43EF-A0F1-F4CFE5B137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F3DFAABF-89F3-40A3-B850-67AD8EA9955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0">
            <a:extLst>
              <a:ext uri="{FF2B5EF4-FFF2-40B4-BE49-F238E27FC236}">
                <a16:creationId xmlns:a16="http://schemas.microsoft.com/office/drawing/2014/main" id="{2199F14B-BC41-45C1-AC38-38AA4C26AC9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311576B2-3FF7-4C69-B5CC-92411029D3F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3" name="Line 62">
            <a:extLst>
              <a:ext uri="{FF2B5EF4-FFF2-40B4-BE49-F238E27FC236}">
                <a16:creationId xmlns:a16="http://schemas.microsoft.com/office/drawing/2014/main" id="{0AB0B9CF-D8BF-44B8-879E-DF0220B423E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3">
            <a:extLst>
              <a:ext uri="{FF2B5EF4-FFF2-40B4-BE49-F238E27FC236}">
                <a16:creationId xmlns:a16="http://schemas.microsoft.com/office/drawing/2014/main" id="{830E87C6-ABF9-47A1-A68C-9F33A2C669B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64">
            <a:extLst>
              <a:ext uri="{FF2B5EF4-FFF2-40B4-BE49-F238E27FC236}">
                <a16:creationId xmlns:a16="http://schemas.microsoft.com/office/drawing/2014/main" id="{34CB352F-D478-48E5-A2D6-C7D4ED741C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9E0D9819-83CA-41EB-A909-4B241BAB77B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21BF8B77-11E9-4FF2-ABFB-C83CD7A798E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67">
            <a:extLst>
              <a:ext uri="{FF2B5EF4-FFF2-40B4-BE49-F238E27FC236}">
                <a16:creationId xmlns:a16="http://schemas.microsoft.com/office/drawing/2014/main" id="{EE762466-1239-4B85-A4D1-21309FA0F46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68">
            <a:extLst>
              <a:ext uri="{FF2B5EF4-FFF2-40B4-BE49-F238E27FC236}">
                <a16:creationId xmlns:a16="http://schemas.microsoft.com/office/drawing/2014/main" id="{0071BAB8-8B66-4274-A8EF-351273A183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187DF677-6FED-423C-B930-F5178971FA4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B9AC385D-E473-4F51-AA50-B364F88141E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71">
            <a:extLst>
              <a:ext uri="{FF2B5EF4-FFF2-40B4-BE49-F238E27FC236}">
                <a16:creationId xmlns:a16="http://schemas.microsoft.com/office/drawing/2014/main" id="{E6B7AE1A-1FEE-4FEF-ABAC-3362D8A928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72">
            <a:extLst>
              <a:ext uri="{FF2B5EF4-FFF2-40B4-BE49-F238E27FC236}">
                <a16:creationId xmlns:a16="http://schemas.microsoft.com/office/drawing/2014/main" id="{BE245D64-30EE-42DD-A60E-39F08D50B1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450B3D34-F460-4E7E-80D4-EA1094EB0DC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5" name="Line 74">
            <a:extLst>
              <a:ext uri="{FF2B5EF4-FFF2-40B4-BE49-F238E27FC236}">
                <a16:creationId xmlns:a16="http://schemas.microsoft.com/office/drawing/2014/main" id="{D8D3DE3C-2AF2-4B40-8E25-BF704D10CB5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75">
            <a:extLst>
              <a:ext uri="{FF2B5EF4-FFF2-40B4-BE49-F238E27FC236}">
                <a16:creationId xmlns:a16="http://schemas.microsoft.com/office/drawing/2014/main" id="{705F661A-0FC3-4A03-9958-651FD40BB2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76">
            <a:extLst>
              <a:ext uri="{FF2B5EF4-FFF2-40B4-BE49-F238E27FC236}">
                <a16:creationId xmlns:a16="http://schemas.microsoft.com/office/drawing/2014/main" id="{72DEBF39-8CD0-4E14-A771-8B36021E4D3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BE855AA8-8235-43DB-9528-316403CCE8C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9" name="Line 78">
            <a:extLst>
              <a:ext uri="{FF2B5EF4-FFF2-40B4-BE49-F238E27FC236}">
                <a16:creationId xmlns:a16="http://schemas.microsoft.com/office/drawing/2014/main" id="{493C0AE5-10C1-467F-9FB3-EB0C50A2B4A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79">
            <a:extLst>
              <a:ext uri="{FF2B5EF4-FFF2-40B4-BE49-F238E27FC236}">
                <a16:creationId xmlns:a16="http://schemas.microsoft.com/office/drawing/2014/main" id="{AB70DC35-72A2-4A13-941F-D09707A70F3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61748D36-495D-4A5B-94C6-740A75D1CC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37EE038C-74B9-4CD4-8151-2FC2CC0EBA9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3" name="Line 82">
            <a:extLst>
              <a:ext uri="{FF2B5EF4-FFF2-40B4-BE49-F238E27FC236}">
                <a16:creationId xmlns:a16="http://schemas.microsoft.com/office/drawing/2014/main" id="{A369E8B0-F805-4082-AA5C-F56F6BBBA8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83">
            <a:extLst>
              <a:ext uri="{FF2B5EF4-FFF2-40B4-BE49-F238E27FC236}">
                <a16:creationId xmlns:a16="http://schemas.microsoft.com/office/drawing/2014/main" id="{FC87F389-1159-4E9A-B91F-55BABC9117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FEE4DBDD-1638-48B4-9C67-6241BB6F298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A125A3E5-C1BF-430B-B905-A52CD240190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7" name="Line 86">
            <a:extLst>
              <a:ext uri="{FF2B5EF4-FFF2-40B4-BE49-F238E27FC236}">
                <a16:creationId xmlns:a16="http://schemas.microsoft.com/office/drawing/2014/main" id="{E47AA2E5-397C-439C-82E5-B7CF14235CF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7ACABCD5-C78A-4B74-89BE-C1F43B60ABF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88">
            <a:extLst>
              <a:ext uri="{FF2B5EF4-FFF2-40B4-BE49-F238E27FC236}">
                <a16:creationId xmlns:a16="http://schemas.microsoft.com/office/drawing/2014/main" id="{D3B8753C-B26B-44C4-AFB3-187D03EE220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C54C0F61-D666-4CAB-81E2-D5DBC2D8B42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1" name="Line 90">
            <a:extLst>
              <a:ext uri="{FF2B5EF4-FFF2-40B4-BE49-F238E27FC236}">
                <a16:creationId xmlns:a16="http://schemas.microsoft.com/office/drawing/2014/main" id="{BF438C33-4A79-4BB2-AFD9-A4E71A47BD8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91">
            <a:extLst>
              <a:ext uri="{FF2B5EF4-FFF2-40B4-BE49-F238E27FC236}">
                <a16:creationId xmlns:a16="http://schemas.microsoft.com/office/drawing/2014/main" id="{7D98AC81-CE38-4740-843D-A8601E58D37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92">
            <a:extLst>
              <a:ext uri="{FF2B5EF4-FFF2-40B4-BE49-F238E27FC236}">
                <a16:creationId xmlns:a16="http://schemas.microsoft.com/office/drawing/2014/main" id="{C41C27A4-A7F5-4A62-A87F-E9F54CA15A5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69432417-B96D-4BC2-9E68-76F0CF399DA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5" name="Line 94">
            <a:extLst>
              <a:ext uri="{FF2B5EF4-FFF2-40B4-BE49-F238E27FC236}">
                <a16:creationId xmlns:a16="http://schemas.microsoft.com/office/drawing/2014/main" id="{6DEAD61A-2BE7-4AEF-BE0A-DD2640EFC72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95">
            <a:extLst>
              <a:ext uri="{FF2B5EF4-FFF2-40B4-BE49-F238E27FC236}">
                <a16:creationId xmlns:a16="http://schemas.microsoft.com/office/drawing/2014/main" id="{D4EFF754-9B6D-4F3A-B8B4-516DC9C43D2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73B9BE83-FA4D-4E9B-8DB3-3587115A13A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36D3EF3E-AC77-42F3-9650-7E0D2DDAA6F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9" name="Line 98">
            <a:extLst>
              <a:ext uri="{FF2B5EF4-FFF2-40B4-BE49-F238E27FC236}">
                <a16:creationId xmlns:a16="http://schemas.microsoft.com/office/drawing/2014/main" id="{C878A6AA-2236-4158-92A2-F91BAE07139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99">
            <a:extLst>
              <a:ext uri="{FF2B5EF4-FFF2-40B4-BE49-F238E27FC236}">
                <a16:creationId xmlns:a16="http://schemas.microsoft.com/office/drawing/2014/main" id="{1CB2DB03-4BBE-4A3B-8DBC-B230BAD4D1C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A6103C89-828A-4C7F-A51E-634E1749A7E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1F0127A6-48C5-405D-9BE3-08861126214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3" name="Line 102">
            <a:extLst>
              <a:ext uri="{FF2B5EF4-FFF2-40B4-BE49-F238E27FC236}">
                <a16:creationId xmlns:a16="http://schemas.microsoft.com/office/drawing/2014/main" id="{1AAAE74A-DCB0-4DB0-A4E3-3173F2DBF76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03">
            <a:extLst>
              <a:ext uri="{FF2B5EF4-FFF2-40B4-BE49-F238E27FC236}">
                <a16:creationId xmlns:a16="http://schemas.microsoft.com/office/drawing/2014/main" id="{89C9B517-3F26-4AD6-B104-0379645F322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104">
            <a:extLst>
              <a:ext uri="{FF2B5EF4-FFF2-40B4-BE49-F238E27FC236}">
                <a16:creationId xmlns:a16="http://schemas.microsoft.com/office/drawing/2014/main" id="{BFC202B2-3B67-4266-8F85-29CE53ED702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DE27FFF0-CD46-4C83-8E72-7DA3BF7FD31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7" name="Line 106">
            <a:extLst>
              <a:ext uri="{FF2B5EF4-FFF2-40B4-BE49-F238E27FC236}">
                <a16:creationId xmlns:a16="http://schemas.microsoft.com/office/drawing/2014/main" id="{D87760E8-A2A0-4C82-B342-105967F708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BE6B5A49-7BC8-4FED-B25A-5A667065A80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108">
            <a:extLst>
              <a:ext uri="{FF2B5EF4-FFF2-40B4-BE49-F238E27FC236}">
                <a16:creationId xmlns:a16="http://schemas.microsoft.com/office/drawing/2014/main" id="{8557E1AA-5207-4BE8-A066-740BD78131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54E6D3C2-18C2-4E41-9323-8913528BBE6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4D46B7BD-54C1-4BFF-9DF2-E827964E869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1">
            <a:extLst>
              <a:ext uri="{FF2B5EF4-FFF2-40B4-BE49-F238E27FC236}">
                <a16:creationId xmlns:a16="http://schemas.microsoft.com/office/drawing/2014/main" id="{4281BF2F-FD6C-4614-AF61-85B9668673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12">
            <a:extLst>
              <a:ext uri="{FF2B5EF4-FFF2-40B4-BE49-F238E27FC236}">
                <a16:creationId xmlns:a16="http://schemas.microsoft.com/office/drawing/2014/main" id="{283A67BA-8940-4AA5-9269-D2609E47D40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07A7FF0E-5A19-4679-8BA3-D68F97F8826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5" name="Line 114">
            <a:extLst>
              <a:ext uri="{FF2B5EF4-FFF2-40B4-BE49-F238E27FC236}">
                <a16:creationId xmlns:a16="http://schemas.microsoft.com/office/drawing/2014/main" id="{B5F8433E-8DCB-4D3B-B0D6-83602D6F836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115">
            <a:extLst>
              <a:ext uri="{FF2B5EF4-FFF2-40B4-BE49-F238E27FC236}">
                <a16:creationId xmlns:a16="http://schemas.microsoft.com/office/drawing/2014/main" id="{6EAEE7E9-BAA2-4D64-B724-261181BC9A2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116">
            <a:extLst>
              <a:ext uri="{FF2B5EF4-FFF2-40B4-BE49-F238E27FC236}">
                <a16:creationId xmlns:a16="http://schemas.microsoft.com/office/drawing/2014/main" id="{3432EE58-8338-4D2E-A433-664B89EB6D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8" name="Group 117">
          <a:extLst>
            <a:ext uri="{FF2B5EF4-FFF2-40B4-BE49-F238E27FC236}">
              <a16:creationId xmlns:a16="http://schemas.microsoft.com/office/drawing/2014/main" id="{B2B16924-4D4A-4983-A0C7-4E8A616C1E4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9" name="Line 118">
            <a:extLst>
              <a:ext uri="{FF2B5EF4-FFF2-40B4-BE49-F238E27FC236}">
                <a16:creationId xmlns:a16="http://schemas.microsoft.com/office/drawing/2014/main" id="{1F4CD57C-B4E4-4A46-9704-6F9E247A02B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119">
            <a:extLst>
              <a:ext uri="{FF2B5EF4-FFF2-40B4-BE49-F238E27FC236}">
                <a16:creationId xmlns:a16="http://schemas.microsoft.com/office/drawing/2014/main" id="{DF5B910A-B845-4263-BE53-5CC89EAA20A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120">
            <a:extLst>
              <a:ext uri="{FF2B5EF4-FFF2-40B4-BE49-F238E27FC236}">
                <a16:creationId xmlns:a16="http://schemas.microsoft.com/office/drawing/2014/main" id="{7D6DD771-384E-4CE9-AA98-C211EB12325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22" name="Group 121">
          <a:extLst>
            <a:ext uri="{FF2B5EF4-FFF2-40B4-BE49-F238E27FC236}">
              <a16:creationId xmlns:a16="http://schemas.microsoft.com/office/drawing/2014/main" id="{CC9FCE3A-1A8D-4498-A8CD-9BB0A17722C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23" name="Line 122">
            <a:extLst>
              <a:ext uri="{FF2B5EF4-FFF2-40B4-BE49-F238E27FC236}">
                <a16:creationId xmlns:a16="http://schemas.microsoft.com/office/drawing/2014/main" id="{338F4A18-777E-4902-90BE-4040E8DCB2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123">
            <a:extLst>
              <a:ext uri="{FF2B5EF4-FFF2-40B4-BE49-F238E27FC236}">
                <a16:creationId xmlns:a16="http://schemas.microsoft.com/office/drawing/2014/main" id="{50712CA8-5CE4-473D-86DC-B3BBAC0784C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24">
            <a:extLst>
              <a:ext uri="{FF2B5EF4-FFF2-40B4-BE49-F238E27FC236}">
                <a16:creationId xmlns:a16="http://schemas.microsoft.com/office/drawing/2014/main" id="{4AF1E3DA-945C-4F0C-9622-36D38B1CE81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90F1A258-EEE2-402B-BF62-96B45D50BF9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27" name="Line 126">
            <a:extLst>
              <a:ext uri="{FF2B5EF4-FFF2-40B4-BE49-F238E27FC236}">
                <a16:creationId xmlns:a16="http://schemas.microsoft.com/office/drawing/2014/main" id="{D52EE1C1-9BF4-4B99-8D07-E0105ED85BF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127">
            <a:extLst>
              <a:ext uri="{FF2B5EF4-FFF2-40B4-BE49-F238E27FC236}">
                <a16:creationId xmlns:a16="http://schemas.microsoft.com/office/drawing/2014/main" id="{E9926BF3-CEFE-4272-9612-55AB39A05C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128">
            <a:extLst>
              <a:ext uri="{FF2B5EF4-FFF2-40B4-BE49-F238E27FC236}">
                <a16:creationId xmlns:a16="http://schemas.microsoft.com/office/drawing/2014/main" id="{AE369A90-3AE6-44DF-8438-8800859C5C6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30" name="Group 129">
          <a:extLst>
            <a:ext uri="{FF2B5EF4-FFF2-40B4-BE49-F238E27FC236}">
              <a16:creationId xmlns:a16="http://schemas.microsoft.com/office/drawing/2014/main" id="{ED6BF2C3-35F5-4C62-AC02-CA7E64F4C8F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31" name="Line 130">
            <a:extLst>
              <a:ext uri="{FF2B5EF4-FFF2-40B4-BE49-F238E27FC236}">
                <a16:creationId xmlns:a16="http://schemas.microsoft.com/office/drawing/2014/main" id="{EC2BDCE4-E1DF-44BD-B81F-FCE2F63AA37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3569BDB5-2ACF-4A95-BBA7-4197DAADB8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" name="Line 132">
            <a:extLst>
              <a:ext uri="{FF2B5EF4-FFF2-40B4-BE49-F238E27FC236}">
                <a16:creationId xmlns:a16="http://schemas.microsoft.com/office/drawing/2014/main" id="{52C5780F-011D-45B6-ACE4-B0DEE191CE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F8023224-3DAF-4F5E-A21C-35E28625624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35" name="Line 134">
            <a:extLst>
              <a:ext uri="{FF2B5EF4-FFF2-40B4-BE49-F238E27FC236}">
                <a16:creationId xmlns:a16="http://schemas.microsoft.com/office/drawing/2014/main" id="{2E93EDEA-8ABF-4732-AAC0-DE1246317F8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135">
            <a:extLst>
              <a:ext uri="{FF2B5EF4-FFF2-40B4-BE49-F238E27FC236}">
                <a16:creationId xmlns:a16="http://schemas.microsoft.com/office/drawing/2014/main" id="{C7D8B12E-643E-4821-991E-273358131A1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Line 136">
            <a:extLst>
              <a:ext uri="{FF2B5EF4-FFF2-40B4-BE49-F238E27FC236}">
                <a16:creationId xmlns:a16="http://schemas.microsoft.com/office/drawing/2014/main" id="{2CAAB8C9-E2CB-4C83-910E-0A5B84FCE72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38" name="Group 137">
          <a:extLst>
            <a:ext uri="{FF2B5EF4-FFF2-40B4-BE49-F238E27FC236}">
              <a16:creationId xmlns:a16="http://schemas.microsoft.com/office/drawing/2014/main" id="{7E58D667-5F35-40DF-B4EF-CB890A83EE9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39" name="Line 138">
            <a:extLst>
              <a:ext uri="{FF2B5EF4-FFF2-40B4-BE49-F238E27FC236}">
                <a16:creationId xmlns:a16="http://schemas.microsoft.com/office/drawing/2014/main" id="{E502B83B-7F76-47DD-88CD-58C2895050F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139">
            <a:extLst>
              <a:ext uri="{FF2B5EF4-FFF2-40B4-BE49-F238E27FC236}">
                <a16:creationId xmlns:a16="http://schemas.microsoft.com/office/drawing/2014/main" id="{7F522F1F-05B9-4CAF-BC54-F5596D2EB3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40">
            <a:extLst>
              <a:ext uri="{FF2B5EF4-FFF2-40B4-BE49-F238E27FC236}">
                <a16:creationId xmlns:a16="http://schemas.microsoft.com/office/drawing/2014/main" id="{D445576A-E46D-4B05-B6C5-ABB2550823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42" name="Group 141">
          <a:extLst>
            <a:ext uri="{FF2B5EF4-FFF2-40B4-BE49-F238E27FC236}">
              <a16:creationId xmlns:a16="http://schemas.microsoft.com/office/drawing/2014/main" id="{43A5C458-AF06-4D12-8BC1-E41070866BC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43" name="Line 142">
            <a:extLst>
              <a:ext uri="{FF2B5EF4-FFF2-40B4-BE49-F238E27FC236}">
                <a16:creationId xmlns:a16="http://schemas.microsoft.com/office/drawing/2014/main" id="{E15FBE0D-6068-4E8B-B41A-6CCA06095D2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Line 143">
            <a:extLst>
              <a:ext uri="{FF2B5EF4-FFF2-40B4-BE49-F238E27FC236}">
                <a16:creationId xmlns:a16="http://schemas.microsoft.com/office/drawing/2014/main" id="{19ED5207-56B9-4C6A-8305-A1004343364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44">
            <a:extLst>
              <a:ext uri="{FF2B5EF4-FFF2-40B4-BE49-F238E27FC236}">
                <a16:creationId xmlns:a16="http://schemas.microsoft.com/office/drawing/2014/main" id="{9389CC92-D900-4FCA-8295-BB682F18AE5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973B76A6-82BB-408B-94A0-783531090C2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47" name="Line 146">
            <a:extLst>
              <a:ext uri="{FF2B5EF4-FFF2-40B4-BE49-F238E27FC236}">
                <a16:creationId xmlns:a16="http://schemas.microsoft.com/office/drawing/2014/main" id="{F1A7DE18-301B-4E6B-BE34-7C8251995DC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47">
            <a:extLst>
              <a:ext uri="{FF2B5EF4-FFF2-40B4-BE49-F238E27FC236}">
                <a16:creationId xmlns:a16="http://schemas.microsoft.com/office/drawing/2014/main" id="{7A0EABEF-BC17-46FB-8AC1-8BD51834489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Line 148">
            <a:extLst>
              <a:ext uri="{FF2B5EF4-FFF2-40B4-BE49-F238E27FC236}">
                <a16:creationId xmlns:a16="http://schemas.microsoft.com/office/drawing/2014/main" id="{D5A73577-0D6E-4CBC-9F3B-351953965F4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50" name="Group 149">
          <a:extLst>
            <a:ext uri="{FF2B5EF4-FFF2-40B4-BE49-F238E27FC236}">
              <a16:creationId xmlns:a16="http://schemas.microsoft.com/office/drawing/2014/main" id="{D6ECA649-D06D-441B-846F-E7AACF81467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51" name="Line 150">
            <a:extLst>
              <a:ext uri="{FF2B5EF4-FFF2-40B4-BE49-F238E27FC236}">
                <a16:creationId xmlns:a16="http://schemas.microsoft.com/office/drawing/2014/main" id="{95C85A5B-82A2-4E71-9E0F-69A357FAEBC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2" name="Line 151">
            <a:extLst>
              <a:ext uri="{FF2B5EF4-FFF2-40B4-BE49-F238E27FC236}">
                <a16:creationId xmlns:a16="http://schemas.microsoft.com/office/drawing/2014/main" id="{8C3D5469-F339-42F1-8087-1C6D78EE34E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" name="Line 152">
            <a:extLst>
              <a:ext uri="{FF2B5EF4-FFF2-40B4-BE49-F238E27FC236}">
                <a16:creationId xmlns:a16="http://schemas.microsoft.com/office/drawing/2014/main" id="{61D76C4E-C093-4F06-AF3B-5E5190F644A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529747BB-6050-4331-9EE6-0AF90EF2791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55" name="Line 154">
            <a:extLst>
              <a:ext uri="{FF2B5EF4-FFF2-40B4-BE49-F238E27FC236}">
                <a16:creationId xmlns:a16="http://schemas.microsoft.com/office/drawing/2014/main" id="{AC451E11-6313-45C1-A0CE-D335421D73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155">
            <a:extLst>
              <a:ext uri="{FF2B5EF4-FFF2-40B4-BE49-F238E27FC236}">
                <a16:creationId xmlns:a16="http://schemas.microsoft.com/office/drawing/2014/main" id="{ADD23575-CB91-4482-9E6B-C760A6FD6F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156">
            <a:extLst>
              <a:ext uri="{FF2B5EF4-FFF2-40B4-BE49-F238E27FC236}">
                <a16:creationId xmlns:a16="http://schemas.microsoft.com/office/drawing/2014/main" id="{D84ED58B-8BE6-480C-ACF7-A9A199FF357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58" name="Group 157">
          <a:extLst>
            <a:ext uri="{FF2B5EF4-FFF2-40B4-BE49-F238E27FC236}">
              <a16:creationId xmlns:a16="http://schemas.microsoft.com/office/drawing/2014/main" id="{65803189-BDB8-42F3-B2B0-63859D8C0E6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59" name="Line 158">
            <a:extLst>
              <a:ext uri="{FF2B5EF4-FFF2-40B4-BE49-F238E27FC236}">
                <a16:creationId xmlns:a16="http://schemas.microsoft.com/office/drawing/2014/main" id="{8CD61092-CFBD-4DF3-A519-DA81BF02C06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159">
            <a:extLst>
              <a:ext uri="{FF2B5EF4-FFF2-40B4-BE49-F238E27FC236}">
                <a16:creationId xmlns:a16="http://schemas.microsoft.com/office/drawing/2014/main" id="{BB8309A6-9E72-4F5B-8303-8D4F2E931C7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Line 160">
            <a:extLst>
              <a:ext uri="{FF2B5EF4-FFF2-40B4-BE49-F238E27FC236}">
                <a16:creationId xmlns:a16="http://schemas.microsoft.com/office/drawing/2014/main" id="{418C3C2D-EF17-426B-8C4C-8584DFBB69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62" name="Group 161">
          <a:extLst>
            <a:ext uri="{FF2B5EF4-FFF2-40B4-BE49-F238E27FC236}">
              <a16:creationId xmlns:a16="http://schemas.microsoft.com/office/drawing/2014/main" id="{E8D61F2C-9735-46E6-BB83-E8507D8E036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63" name="Line 162">
            <a:extLst>
              <a:ext uri="{FF2B5EF4-FFF2-40B4-BE49-F238E27FC236}">
                <a16:creationId xmlns:a16="http://schemas.microsoft.com/office/drawing/2014/main" id="{4E4DDF80-5D4E-4BE0-8DF5-8114CDCA7B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Line 163">
            <a:extLst>
              <a:ext uri="{FF2B5EF4-FFF2-40B4-BE49-F238E27FC236}">
                <a16:creationId xmlns:a16="http://schemas.microsoft.com/office/drawing/2014/main" id="{9C5FD524-A850-4174-826A-EC90990A9F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" name="Line 164">
            <a:extLst>
              <a:ext uri="{FF2B5EF4-FFF2-40B4-BE49-F238E27FC236}">
                <a16:creationId xmlns:a16="http://schemas.microsoft.com/office/drawing/2014/main" id="{0D7A0C23-4DF4-421F-BA01-C000550BA3C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1D5284C5-FE25-4811-9F8B-78A878804FE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67" name="Line 166">
            <a:extLst>
              <a:ext uri="{FF2B5EF4-FFF2-40B4-BE49-F238E27FC236}">
                <a16:creationId xmlns:a16="http://schemas.microsoft.com/office/drawing/2014/main" id="{F85BC276-C86A-4A32-AB9A-FEBE7F2B587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" name="Line 167">
            <a:extLst>
              <a:ext uri="{FF2B5EF4-FFF2-40B4-BE49-F238E27FC236}">
                <a16:creationId xmlns:a16="http://schemas.microsoft.com/office/drawing/2014/main" id="{0F89725D-ACB1-4F4D-8E65-522FCA35BD9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9" name="Line 168">
            <a:extLst>
              <a:ext uri="{FF2B5EF4-FFF2-40B4-BE49-F238E27FC236}">
                <a16:creationId xmlns:a16="http://schemas.microsoft.com/office/drawing/2014/main" id="{382166D4-A916-4A16-9B05-89B2C06FCD8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70" name="Group 169">
          <a:extLst>
            <a:ext uri="{FF2B5EF4-FFF2-40B4-BE49-F238E27FC236}">
              <a16:creationId xmlns:a16="http://schemas.microsoft.com/office/drawing/2014/main" id="{34E2D77A-2D5C-44CF-BE6F-96861691FD0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71" name="Line 170">
            <a:extLst>
              <a:ext uri="{FF2B5EF4-FFF2-40B4-BE49-F238E27FC236}">
                <a16:creationId xmlns:a16="http://schemas.microsoft.com/office/drawing/2014/main" id="{6907422A-2410-40EE-932E-C62ACD6987F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2" name="Line 171">
            <a:extLst>
              <a:ext uri="{FF2B5EF4-FFF2-40B4-BE49-F238E27FC236}">
                <a16:creationId xmlns:a16="http://schemas.microsoft.com/office/drawing/2014/main" id="{FFA7D5D0-0294-4700-B777-C8B2523D40D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3" name="Line 172">
            <a:extLst>
              <a:ext uri="{FF2B5EF4-FFF2-40B4-BE49-F238E27FC236}">
                <a16:creationId xmlns:a16="http://schemas.microsoft.com/office/drawing/2014/main" id="{31FF35DD-B074-4776-A906-2F224C5F97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03B329DA-2FA3-4CFE-B12C-F4E36793C84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75" name="Line 174">
            <a:extLst>
              <a:ext uri="{FF2B5EF4-FFF2-40B4-BE49-F238E27FC236}">
                <a16:creationId xmlns:a16="http://schemas.microsoft.com/office/drawing/2014/main" id="{8E252867-4309-49C7-AF4F-6EC541E49B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6" name="Line 175">
            <a:extLst>
              <a:ext uri="{FF2B5EF4-FFF2-40B4-BE49-F238E27FC236}">
                <a16:creationId xmlns:a16="http://schemas.microsoft.com/office/drawing/2014/main" id="{18EF8FA4-EFEB-485A-BE0B-812903D04E1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7" name="Line 176">
            <a:extLst>
              <a:ext uri="{FF2B5EF4-FFF2-40B4-BE49-F238E27FC236}">
                <a16:creationId xmlns:a16="http://schemas.microsoft.com/office/drawing/2014/main" id="{814319C1-D959-4CDD-80DE-F17D271463E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07B48E1B-3C74-42FE-AB71-5DA8E9FF1DB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79" name="Line 178">
            <a:extLst>
              <a:ext uri="{FF2B5EF4-FFF2-40B4-BE49-F238E27FC236}">
                <a16:creationId xmlns:a16="http://schemas.microsoft.com/office/drawing/2014/main" id="{91557593-051D-4320-81B0-35A472E01A1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" name="Line 179">
            <a:extLst>
              <a:ext uri="{FF2B5EF4-FFF2-40B4-BE49-F238E27FC236}">
                <a16:creationId xmlns:a16="http://schemas.microsoft.com/office/drawing/2014/main" id="{ED17B4D0-FBE6-49FD-A597-DDC8617FCB0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1" name="Line 180">
            <a:extLst>
              <a:ext uri="{FF2B5EF4-FFF2-40B4-BE49-F238E27FC236}">
                <a16:creationId xmlns:a16="http://schemas.microsoft.com/office/drawing/2014/main" id="{309FFBDB-1A77-4FB1-ACD6-EA75DB9AA6A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65818666-3539-4127-8BEE-37F7D0D6195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83" name="Line 182">
            <a:extLst>
              <a:ext uri="{FF2B5EF4-FFF2-40B4-BE49-F238E27FC236}">
                <a16:creationId xmlns:a16="http://schemas.microsoft.com/office/drawing/2014/main" id="{06E24605-C537-4C13-8665-BD8E1DCCBFE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" name="Line 183">
            <a:extLst>
              <a:ext uri="{FF2B5EF4-FFF2-40B4-BE49-F238E27FC236}">
                <a16:creationId xmlns:a16="http://schemas.microsoft.com/office/drawing/2014/main" id="{8329A35B-E874-4B02-AF16-FEC3A6870E0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5" name="Line 184">
            <a:extLst>
              <a:ext uri="{FF2B5EF4-FFF2-40B4-BE49-F238E27FC236}">
                <a16:creationId xmlns:a16="http://schemas.microsoft.com/office/drawing/2014/main" id="{BDCD5029-8DE7-4DDF-9CFC-5A507C4DE77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EC93B265-42A0-4E50-ABFD-A7726AD7E44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87" name="Line 186">
            <a:extLst>
              <a:ext uri="{FF2B5EF4-FFF2-40B4-BE49-F238E27FC236}">
                <a16:creationId xmlns:a16="http://schemas.microsoft.com/office/drawing/2014/main" id="{AB84863A-8706-4027-90FF-87106CD262A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8" name="Line 187">
            <a:extLst>
              <a:ext uri="{FF2B5EF4-FFF2-40B4-BE49-F238E27FC236}">
                <a16:creationId xmlns:a16="http://schemas.microsoft.com/office/drawing/2014/main" id="{8E535311-FCA6-4FC6-A660-3B47C1B815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9" name="Line 188">
            <a:extLst>
              <a:ext uri="{FF2B5EF4-FFF2-40B4-BE49-F238E27FC236}">
                <a16:creationId xmlns:a16="http://schemas.microsoft.com/office/drawing/2014/main" id="{30149E9A-9971-4C83-947B-8E348BD03BC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B6B7D5FA-63C5-4CDB-A834-10F246226E1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91" name="Line 190">
            <a:extLst>
              <a:ext uri="{FF2B5EF4-FFF2-40B4-BE49-F238E27FC236}">
                <a16:creationId xmlns:a16="http://schemas.microsoft.com/office/drawing/2014/main" id="{3A825FF0-4863-4098-BFA8-76CBED23174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" name="Line 191">
            <a:extLst>
              <a:ext uri="{FF2B5EF4-FFF2-40B4-BE49-F238E27FC236}">
                <a16:creationId xmlns:a16="http://schemas.microsoft.com/office/drawing/2014/main" id="{1815D545-2E34-4BE4-8FFF-095E8C436F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3" name="Line 192">
            <a:extLst>
              <a:ext uri="{FF2B5EF4-FFF2-40B4-BE49-F238E27FC236}">
                <a16:creationId xmlns:a16="http://schemas.microsoft.com/office/drawing/2014/main" id="{65FACA5F-334E-4DF9-B415-7217574796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94" name="Group 193">
          <a:extLst>
            <a:ext uri="{FF2B5EF4-FFF2-40B4-BE49-F238E27FC236}">
              <a16:creationId xmlns:a16="http://schemas.microsoft.com/office/drawing/2014/main" id="{883D9A74-49C6-4368-98F9-1AC980E2B86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95" name="Line 194">
            <a:extLst>
              <a:ext uri="{FF2B5EF4-FFF2-40B4-BE49-F238E27FC236}">
                <a16:creationId xmlns:a16="http://schemas.microsoft.com/office/drawing/2014/main" id="{8009F204-BF95-471C-9196-2F2A9EC6623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195">
            <a:extLst>
              <a:ext uri="{FF2B5EF4-FFF2-40B4-BE49-F238E27FC236}">
                <a16:creationId xmlns:a16="http://schemas.microsoft.com/office/drawing/2014/main" id="{4520A6FB-86D8-4A6A-B025-443D81FEBC3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196">
            <a:extLst>
              <a:ext uri="{FF2B5EF4-FFF2-40B4-BE49-F238E27FC236}">
                <a16:creationId xmlns:a16="http://schemas.microsoft.com/office/drawing/2014/main" id="{7A6BCF00-2886-40AF-A6D6-8E69CB2EE81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98" name="Group 197">
          <a:extLst>
            <a:ext uri="{FF2B5EF4-FFF2-40B4-BE49-F238E27FC236}">
              <a16:creationId xmlns:a16="http://schemas.microsoft.com/office/drawing/2014/main" id="{3B1CE243-B436-4BE7-9903-D9F1F24A5C3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99" name="Line 198">
            <a:extLst>
              <a:ext uri="{FF2B5EF4-FFF2-40B4-BE49-F238E27FC236}">
                <a16:creationId xmlns:a16="http://schemas.microsoft.com/office/drawing/2014/main" id="{5B818023-C779-4AD7-BC16-5D8FA613FF3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" name="Line 199">
            <a:extLst>
              <a:ext uri="{FF2B5EF4-FFF2-40B4-BE49-F238E27FC236}">
                <a16:creationId xmlns:a16="http://schemas.microsoft.com/office/drawing/2014/main" id="{CE2B6E6D-B3EF-4FE3-A776-F3032C20C49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Line 200">
            <a:extLst>
              <a:ext uri="{FF2B5EF4-FFF2-40B4-BE49-F238E27FC236}">
                <a16:creationId xmlns:a16="http://schemas.microsoft.com/office/drawing/2014/main" id="{CC90EC6B-3517-478B-857D-C9E2D8C187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02" name="Group 201">
          <a:extLst>
            <a:ext uri="{FF2B5EF4-FFF2-40B4-BE49-F238E27FC236}">
              <a16:creationId xmlns:a16="http://schemas.microsoft.com/office/drawing/2014/main" id="{35D5B12A-739A-49D4-8BA2-82484033B20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03" name="Line 202">
            <a:extLst>
              <a:ext uri="{FF2B5EF4-FFF2-40B4-BE49-F238E27FC236}">
                <a16:creationId xmlns:a16="http://schemas.microsoft.com/office/drawing/2014/main" id="{EB9822D9-87DF-4650-AC10-8FE8D240A77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" name="Line 203">
            <a:extLst>
              <a:ext uri="{FF2B5EF4-FFF2-40B4-BE49-F238E27FC236}">
                <a16:creationId xmlns:a16="http://schemas.microsoft.com/office/drawing/2014/main" id="{CFE1F18A-6EA8-4DD3-807B-0E4CFEDA7D4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5" name="Line 204">
            <a:extLst>
              <a:ext uri="{FF2B5EF4-FFF2-40B4-BE49-F238E27FC236}">
                <a16:creationId xmlns:a16="http://schemas.microsoft.com/office/drawing/2014/main" id="{79909001-25E0-49C5-B497-1A8AB802A6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97201864-A583-44F6-853B-E325F1E05D5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07" name="Line 206">
            <a:extLst>
              <a:ext uri="{FF2B5EF4-FFF2-40B4-BE49-F238E27FC236}">
                <a16:creationId xmlns:a16="http://schemas.microsoft.com/office/drawing/2014/main" id="{F43C9FE5-8493-4375-9694-F5F6DC46B6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8" name="Line 207">
            <a:extLst>
              <a:ext uri="{FF2B5EF4-FFF2-40B4-BE49-F238E27FC236}">
                <a16:creationId xmlns:a16="http://schemas.microsoft.com/office/drawing/2014/main" id="{23821B4A-AE53-46BF-B43B-B15FD985A9B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" name="Line 208">
            <a:extLst>
              <a:ext uri="{FF2B5EF4-FFF2-40B4-BE49-F238E27FC236}">
                <a16:creationId xmlns:a16="http://schemas.microsoft.com/office/drawing/2014/main" id="{3B8C0EC7-5AA2-449B-9971-F150B7506E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F2BED383-6933-404E-B531-1C04C4B4723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11" name="Line 210">
            <a:extLst>
              <a:ext uri="{FF2B5EF4-FFF2-40B4-BE49-F238E27FC236}">
                <a16:creationId xmlns:a16="http://schemas.microsoft.com/office/drawing/2014/main" id="{D7F6AD96-C7FD-46F8-B94B-DB1FB939D12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2" name="Line 211">
            <a:extLst>
              <a:ext uri="{FF2B5EF4-FFF2-40B4-BE49-F238E27FC236}">
                <a16:creationId xmlns:a16="http://schemas.microsoft.com/office/drawing/2014/main" id="{CE87B124-3C35-47A6-8E07-89B712C2D78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3" name="Line 212">
            <a:extLst>
              <a:ext uri="{FF2B5EF4-FFF2-40B4-BE49-F238E27FC236}">
                <a16:creationId xmlns:a16="http://schemas.microsoft.com/office/drawing/2014/main" id="{FE48A0D9-C074-48DF-B06A-F58F2B7F99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D7551240-009B-4A28-A182-E4DCA4FA937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15" name="Line 214">
            <a:extLst>
              <a:ext uri="{FF2B5EF4-FFF2-40B4-BE49-F238E27FC236}">
                <a16:creationId xmlns:a16="http://schemas.microsoft.com/office/drawing/2014/main" id="{B63D49F1-95F0-492B-A1CB-48053CC0214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6" name="Line 215">
            <a:extLst>
              <a:ext uri="{FF2B5EF4-FFF2-40B4-BE49-F238E27FC236}">
                <a16:creationId xmlns:a16="http://schemas.microsoft.com/office/drawing/2014/main" id="{44F55F03-1984-4AA1-B140-CA601D25CDA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Line 216">
            <a:extLst>
              <a:ext uri="{FF2B5EF4-FFF2-40B4-BE49-F238E27FC236}">
                <a16:creationId xmlns:a16="http://schemas.microsoft.com/office/drawing/2014/main" id="{66566867-89B5-4A25-9EC5-048A17CB33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18" name="Group 217">
          <a:extLst>
            <a:ext uri="{FF2B5EF4-FFF2-40B4-BE49-F238E27FC236}">
              <a16:creationId xmlns:a16="http://schemas.microsoft.com/office/drawing/2014/main" id="{66352E8E-D32D-4FBB-BD29-1A2E986C9B7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19" name="Line 218">
            <a:extLst>
              <a:ext uri="{FF2B5EF4-FFF2-40B4-BE49-F238E27FC236}">
                <a16:creationId xmlns:a16="http://schemas.microsoft.com/office/drawing/2014/main" id="{B2FE7F89-F5D2-48E1-BC95-4E1A7401C4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0" name="Line 219">
            <a:extLst>
              <a:ext uri="{FF2B5EF4-FFF2-40B4-BE49-F238E27FC236}">
                <a16:creationId xmlns:a16="http://schemas.microsoft.com/office/drawing/2014/main" id="{5E33E0FA-81DC-4479-8FF7-7A5CE1E8F1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Line 220">
            <a:extLst>
              <a:ext uri="{FF2B5EF4-FFF2-40B4-BE49-F238E27FC236}">
                <a16:creationId xmlns:a16="http://schemas.microsoft.com/office/drawing/2014/main" id="{8EB78A67-0274-4A72-9152-F43368FBBE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22" name="Group 221">
          <a:extLst>
            <a:ext uri="{FF2B5EF4-FFF2-40B4-BE49-F238E27FC236}">
              <a16:creationId xmlns:a16="http://schemas.microsoft.com/office/drawing/2014/main" id="{8527F4FE-2AC2-4C82-BBAE-61983FED32C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23" name="Line 222">
            <a:extLst>
              <a:ext uri="{FF2B5EF4-FFF2-40B4-BE49-F238E27FC236}">
                <a16:creationId xmlns:a16="http://schemas.microsoft.com/office/drawing/2014/main" id="{888063B8-261A-425C-96CC-4C45870151A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" name="Line 223">
            <a:extLst>
              <a:ext uri="{FF2B5EF4-FFF2-40B4-BE49-F238E27FC236}">
                <a16:creationId xmlns:a16="http://schemas.microsoft.com/office/drawing/2014/main" id="{2F8524BF-ECB2-40FB-AD4D-4FAB5E64D1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" name="Line 224">
            <a:extLst>
              <a:ext uri="{FF2B5EF4-FFF2-40B4-BE49-F238E27FC236}">
                <a16:creationId xmlns:a16="http://schemas.microsoft.com/office/drawing/2014/main" id="{DCC7EE19-35D7-4A04-A0A2-B3B4107C1B6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258812ED-0D7B-4CAC-83E4-844B844FB76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27" name="Line 226">
            <a:extLst>
              <a:ext uri="{FF2B5EF4-FFF2-40B4-BE49-F238E27FC236}">
                <a16:creationId xmlns:a16="http://schemas.microsoft.com/office/drawing/2014/main" id="{85A648CD-6841-49E4-840B-4BB685A80C6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8" name="Line 227">
            <a:extLst>
              <a:ext uri="{FF2B5EF4-FFF2-40B4-BE49-F238E27FC236}">
                <a16:creationId xmlns:a16="http://schemas.microsoft.com/office/drawing/2014/main" id="{46B38199-C54F-4F68-8058-B37803A76C2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Line 228">
            <a:extLst>
              <a:ext uri="{FF2B5EF4-FFF2-40B4-BE49-F238E27FC236}">
                <a16:creationId xmlns:a16="http://schemas.microsoft.com/office/drawing/2014/main" id="{1D1CBB8F-82DC-4C02-9C05-96E725E90DB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30" name="Group 229">
          <a:extLst>
            <a:ext uri="{FF2B5EF4-FFF2-40B4-BE49-F238E27FC236}">
              <a16:creationId xmlns:a16="http://schemas.microsoft.com/office/drawing/2014/main" id="{B47A17DD-06E2-4ECE-891D-E948A3FAE81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31" name="Line 230">
            <a:extLst>
              <a:ext uri="{FF2B5EF4-FFF2-40B4-BE49-F238E27FC236}">
                <a16:creationId xmlns:a16="http://schemas.microsoft.com/office/drawing/2014/main" id="{C52E1095-647A-4618-A7A2-C24307B32F9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Line 231">
            <a:extLst>
              <a:ext uri="{FF2B5EF4-FFF2-40B4-BE49-F238E27FC236}">
                <a16:creationId xmlns:a16="http://schemas.microsoft.com/office/drawing/2014/main" id="{76A285C2-BA2F-419D-BCC3-78B8BE2AA47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3" name="Line 232">
            <a:extLst>
              <a:ext uri="{FF2B5EF4-FFF2-40B4-BE49-F238E27FC236}">
                <a16:creationId xmlns:a16="http://schemas.microsoft.com/office/drawing/2014/main" id="{AA3B1079-C0ED-48AC-A798-4D9484D116F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34" name="Group 233">
          <a:extLst>
            <a:ext uri="{FF2B5EF4-FFF2-40B4-BE49-F238E27FC236}">
              <a16:creationId xmlns:a16="http://schemas.microsoft.com/office/drawing/2014/main" id="{F4089D9C-D98A-4273-AA6A-C1EDF14C9EE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35" name="Line 234">
            <a:extLst>
              <a:ext uri="{FF2B5EF4-FFF2-40B4-BE49-F238E27FC236}">
                <a16:creationId xmlns:a16="http://schemas.microsoft.com/office/drawing/2014/main" id="{102EE392-AE3F-4972-A6A3-F3B502F1C4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6" name="Line 235">
            <a:extLst>
              <a:ext uri="{FF2B5EF4-FFF2-40B4-BE49-F238E27FC236}">
                <a16:creationId xmlns:a16="http://schemas.microsoft.com/office/drawing/2014/main" id="{AFD7B615-8FC1-4F23-A56E-B97FF1C2A9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7" name="Line 236">
            <a:extLst>
              <a:ext uri="{FF2B5EF4-FFF2-40B4-BE49-F238E27FC236}">
                <a16:creationId xmlns:a16="http://schemas.microsoft.com/office/drawing/2014/main" id="{D5ADA06D-34F5-4282-B876-651B8D90E51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1CE1A11C-CB14-4FEA-9DEB-C98601BC579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39" name="Line 238">
            <a:extLst>
              <a:ext uri="{FF2B5EF4-FFF2-40B4-BE49-F238E27FC236}">
                <a16:creationId xmlns:a16="http://schemas.microsoft.com/office/drawing/2014/main" id="{A42B08DA-EF5B-43B8-B047-A38167161F4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0" name="Line 239">
            <a:extLst>
              <a:ext uri="{FF2B5EF4-FFF2-40B4-BE49-F238E27FC236}">
                <a16:creationId xmlns:a16="http://schemas.microsoft.com/office/drawing/2014/main" id="{7694A833-7901-47B0-A9A3-86569CD3D9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1" name="Line 240">
            <a:extLst>
              <a:ext uri="{FF2B5EF4-FFF2-40B4-BE49-F238E27FC236}">
                <a16:creationId xmlns:a16="http://schemas.microsoft.com/office/drawing/2014/main" id="{9B573668-11DE-48FF-9287-D2CCD6CCC74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B4C72DEA-B963-4F52-91E0-E332645F391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43" name="Line 242">
            <a:extLst>
              <a:ext uri="{FF2B5EF4-FFF2-40B4-BE49-F238E27FC236}">
                <a16:creationId xmlns:a16="http://schemas.microsoft.com/office/drawing/2014/main" id="{BE6E3CC3-7B1F-4B19-8489-31682C8373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4" name="Line 243">
            <a:extLst>
              <a:ext uri="{FF2B5EF4-FFF2-40B4-BE49-F238E27FC236}">
                <a16:creationId xmlns:a16="http://schemas.microsoft.com/office/drawing/2014/main" id="{61E8E3A1-B7A8-4184-9225-EB4DACFB975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" name="Line 244">
            <a:extLst>
              <a:ext uri="{FF2B5EF4-FFF2-40B4-BE49-F238E27FC236}">
                <a16:creationId xmlns:a16="http://schemas.microsoft.com/office/drawing/2014/main" id="{FDAD9330-9339-4013-8349-B33F4BD0452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46" name="Group 245">
          <a:extLst>
            <a:ext uri="{FF2B5EF4-FFF2-40B4-BE49-F238E27FC236}">
              <a16:creationId xmlns:a16="http://schemas.microsoft.com/office/drawing/2014/main" id="{31BD64F9-054C-475D-9E69-F37DCB3E893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47" name="Line 246">
            <a:extLst>
              <a:ext uri="{FF2B5EF4-FFF2-40B4-BE49-F238E27FC236}">
                <a16:creationId xmlns:a16="http://schemas.microsoft.com/office/drawing/2014/main" id="{4458FB44-2AB7-457E-ABBD-9DC4D37A57B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8" name="Line 247">
            <a:extLst>
              <a:ext uri="{FF2B5EF4-FFF2-40B4-BE49-F238E27FC236}">
                <a16:creationId xmlns:a16="http://schemas.microsoft.com/office/drawing/2014/main" id="{6AF51DE1-3338-44DD-BF4F-BED242AF7C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9" name="Line 248">
            <a:extLst>
              <a:ext uri="{FF2B5EF4-FFF2-40B4-BE49-F238E27FC236}">
                <a16:creationId xmlns:a16="http://schemas.microsoft.com/office/drawing/2014/main" id="{259BC747-FB69-4145-A1CC-0FD577680A1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50" name="Group 249">
          <a:extLst>
            <a:ext uri="{FF2B5EF4-FFF2-40B4-BE49-F238E27FC236}">
              <a16:creationId xmlns:a16="http://schemas.microsoft.com/office/drawing/2014/main" id="{6412AD78-9A60-4032-AA64-C6641F2749D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51" name="Line 250">
            <a:extLst>
              <a:ext uri="{FF2B5EF4-FFF2-40B4-BE49-F238E27FC236}">
                <a16:creationId xmlns:a16="http://schemas.microsoft.com/office/drawing/2014/main" id="{A9B12F2C-2276-4015-B5FB-CCDAB2EF2D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2" name="Line 251">
            <a:extLst>
              <a:ext uri="{FF2B5EF4-FFF2-40B4-BE49-F238E27FC236}">
                <a16:creationId xmlns:a16="http://schemas.microsoft.com/office/drawing/2014/main" id="{DE475DDE-C960-49EE-9ABF-CB1D996134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Line 252">
            <a:extLst>
              <a:ext uri="{FF2B5EF4-FFF2-40B4-BE49-F238E27FC236}">
                <a16:creationId xmlns:a16="http://schemas.microsoft.com/office/drawing/2014/main" id="{DD29898E-E2C0-49A2-9037-7B370C85E2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54" name="Group 253">
          <a:extLst>
            <a:ext uri="{FF2B5EF4-FFF2-40B4-BE49-F238E27FC236}">
              <a16:creationId xmlns:a16="http://schemas.microsoft.com/office/drawing/2014/main" id="{6FCB7BC0-F013-44F4-A4AE-D77062E52B9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55" name="Line 254">
            <a:extLst>
              <a:ext uri="{FF2B5EF4-FFF2-40B4-BE49-F238E27FC236}">
                <a16:creationId xmlns:a16="http://schemas.microsoft.com/office/drawing/2014/main" id="{F5148C24-B39D-4647-816F-01F1C13E35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Line 255">
            <a:extLst>
              <a:ext uri="{FF2B5EF4-FFF2-40B4-BE49-F238E27FC236}">
                <a16:creationId xmlns:a16="http://schemas.microsoft.com/office/drawing/2014/main" id="{96052F6D-55DC-4500-B94A-1DC77B63000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7" name="Line 256">
            <a:extLst>
              <a:ext uri="{FF2B5EF4-FFF2-40B4-BE49-F238E27FC236}">
                <a16:creationId xmlns:a16="http://schemas.microsoft.com/office/drawing/2014/main" id="{7D3A3823-7221-420A-AB56-3CA5FF1D7A0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58" name="Group 257">
          <a:extLst>
            <a:ext uri="{FF2B5EF4-FFF2-40B4-BE49-F238E27FC236}">
              <a16:creationId xmlns:a16="http://schemas.microsoft.com/office/drawing/2014/main" id="{9B0BB144-2542-4C85-8799-97B9004093D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59" name="Line 258">
            <a:extLst>
              <a:ext uri="{FF2B5EF4-FFF2-40B4-BE49-F238E27FC236}">
                <a16:creationId xmlns:a16="http://schemas.microsoft.com/office/drawing/2014/main" id="{5B198781-53F9-4189-B7DB-C18654B44A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Line 259">
            <a:extLst>
              <a:ext uri="{FF2B5EF4-FFF2-40B4-BE49-F238E27FC236}">
                <a16:creationId xmlns:a16="http://schemas.microsoft.com/office/drawing/2014/main" id="{6DDD0B38-B5F2-4602-B2CF-3107C1DE37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Line 260">
            <a:extLst>
              <a:ext uri="{FF2B5EF4-FFF2-40B4-BE49-F238E27FC236}">
                <a16:creationId xmlns:a16="http://schemas.microsoft.com/office/drawing/2014/main" id="{21ADB669-9160-4D30-8539-82116161ABE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62" name="Group 261">
          <a:extLst>
            <a:ext uri="{FF2B5EF4-FFF2-40B4-BE49-F238E27FC236}">
              <a16:creationId xmlns:a16="http://schemas.microsoft.com/office/drawing/2014/main" id="{E126E606-EDE9-4E6D-BE86-FF1653DB800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63" name="Line 262">
            <a:extLst>
              <a:ext uri="{FF2B5EF4-FFF2-40B4-BE49-F238E27FC236}">
                <a16:creationId xmlns:a16="http://schemas.microsoft.com/office/drawing/2014/main" id="{21D64CED-7019-43E3-A772-E1749C20579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Line 263">
            <a:extLst>
              <a:ext uri="{FF2B5EF4-FFF2-40B4-BE49-F238E27FC236}">
                <a16:creationId xmlns:a16="http://schemas.microsoft.com/office/drawing/2014/main" id="{3CA168E4-7C4F-42C1-9CD5-C7DAB7B79B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5" name="Line 264">
            <a:extLst>
              <a:ext uri="{FF2B5EF4-FFF2-40B4-BE49-F238E27FC236}">
                <a16:creationId xmlns:a16="http://schemas.microsoft.com/office/drawing/2014/main" id="{F7495ECD-909F-498A-A500-AF1E8788F5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66" name="Group 265">
          <a:extLst>
            <a:ext uri="{FF2B5EF4-FFF2-40B4-BE49-F238E27FC236}">
              <a16:creationId xmlns:a16="http://schemas.microsoft.com/office/drawing/2014/main" id="{BAE5A12B-D403-4345-92EF-DC29BD61B37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67" name="Line 266">
            <a:extLst>
              <a:ext uri="{FF2B5EF4-FFF2-40B4-BE49-F238E27FC236}">
                <a16:creationId xmlns:a16="http://schemas.microsoft.com/office/drawing/2014/main" id="{EC410C29-E076-4035-85C9-9166E06A86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Line 267">
            <a:extLst>
              <a:ext uri="{FF2B5EF4-FFF2-40B4-BE49-F238E27FC236}">
                <a16:creationId xmlns:a16="http://schemas.microsoft.com/office/drawing/2014/main" id="{E5780F38-9A6B-4EBC-848C-DB936B60A8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9" name="Line 268">
            <a:extLst>
              <a:ext uri="{FF2B5EF4-FFF2-40B4-BE49-F238E27FC236}">
                <a16:creationId xmlns:a16="http://schemas.microsoft.com/office/drawing/2014/main" id="{5616F992-DA56-4805-AD7F-2B459F76F3E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70" name="Group 269">
          <a:extLst>
            <a:ext uri="{FF2B5EF4-FFF2-40B4-BE49-F238E27FC236}">
              <a16:creationId xmlns:a16="http://schemas.microsoft.com/office/drawing/2014/main" id="{8F940B4B-0ECB-47A4-AFC0-2F849B4CAE1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71" name="Line 270">
            <a:extLst>
              <a:ext uri="{FF2B5EF4-FFF2-40B4-BE49-F238E27FC236}">
                <a16:creationId xmlns:a16="http://schemas.microsoft.com/office/drawing/2014/main" id="{5361592E-BA24-42E2-94E2-9C1B117B694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2" name="Line 271">
            <a:extLst>
              <a:ext uri="{FF2B5EF4-FFF2-40B4-BE49-F238E27FC236}">
                <a16:creationId xmlns:a16="http://schemas.microsoft.com/office/drawing/2014/main" id="{11D081A6-F753-4227-BD21-65474F9B6BD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3" name="Line 272">
            <a:extLst>
              <a:ext uri="{FF2B5EF4-FFF2-40B4-BE49-F238E27FC236}">
                <a16:creationId xmlns:a16="http://schemas.microsoft.com/office/drawing/2014/main" id="{DA64CBE6-FABC-4A8D-A057-B051029885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9E19F78C-F73F-4F7B-8347-DB2C2174199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75" name="Line 274">
            <a:extLst>
              <a:ext uri="{FF2B5EF4-FFF2-40B4-BE49-F238E27FC236}">
                <a16:creationId xmlns:a16="http://schemas.microsoft.com/office/drawing/2014/main" id="{6B34E547-1BFF-4C35-B8BF-ABFB514559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" name="Line 275">
            <a:extLst>
              <a:ext uri="{FF2B5EF4-FFF2-40B4-BE49-F238E27FC236}">
                <a16:creationId xmlns:a16="http://schemas.microsoft.com/office/drawing/2014/main" id="{3A721B72-CA99-42E1-B4C4-423517C3A47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" name="Line 276">
            <a:extLst>
              <a:ext uri="{FF2B5EF4-FFF2-40B4-BE49-F238E27FC236}">
                <a16:creationId xmlns:a16="http://schemas.microsoft.com/office/drawing/2014/main" id="{1F6EBDA4-BCF9-47B8-BA21-05C5642487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78" name="Group 277">
          <a:extLst>
            <a:ext uri="{FF2B5EF4-FFF2-40B4-BE49-F238E27FC236}">
              <a16:creationId xmlns:a16="http://schemas.microsoft.com/office/drawing/2014/main" id="{81A9D0A8-A3BB-4F3A-8126-9418EBD38C1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79" name="Line 278">
            <a:extLst>
              <a:ext uri="{FF2B5EF4-FFF2-40B4-BE49-F238E27FC236}">
                <a16:creationId xmlns:a16="http://schemas.microsoft.com/office/drawing/2014/main" id="{7A258103-E861-43AE-A55B-96DF39726A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0" name="Line 279">
            <a:extLst>
              <a:ext uri="{FF2B5EF4-FFF2-40B4-BE49-F238E27FC236}">
                <a16:creationId xmlns:a16="http://schemas.microsoft.com/office/drawing/2014/main" id="{0ACFA81E-36F9-406D-9396-3FD2754C72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1" name="Line 280">
            <a:extLst>
              <a:ext uri="{FF2B5EF4-FFF2-40B4-BE49-F238E27FC236}">
                <a16:creationId xmlns:a16="http://schemas.microsoft.com/office/drawing/2014/main" id="{70177200-3825-47E4-A61A-20BDEE0E483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E71D05E7-9F34-44CE-8F7F-CF85D32F620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83" name="Line 282">
            <a:extLst>
              <a:ext uri="{FF2B5EF4-FFF2-40B4-BE49-F238E27FC236}">
                <a16:creationId xmlns:a16="http://schemas.microsoft.com/office/drawing/2014/main" id="{EE97DBD9-1984-4FF1-9765-4E11FBC6C79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4" name="Line 283">
            <a:extLst>
              <a:ext uri="{FF2B5EF4-FFF2-40B4-BE49-F238E27FC236}">
                <a16:creationId xmlns:a16="http://schemas.microsoft.com/office/drawing/2014/main" id="{825B22E3-7C2A-4ED4-9540-FC9F06C045A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Line 284">
            <a:extLst>
              <a:ext uri="{FF2B5EF4-FFF2-40B4-BE49-F238E27FC236}">
                <a16:creationId xmlns:a16="http://schemas.microsoft.com/office/drawing/2014/main" id="{6B54514F-3111-4159-8AB1-69C0448D70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86" name="Group 285">
          <a:extLst>
            <a:ext uri="{FF2B5EF4-FFF2-40B4-BE49-F238E27FC236}">
              <a16:creationId xmlns:a16="http://schemas.microsoft.com/office/drawing/2014/main" id="{8DE523DE-D042-4273-8ED0-64C1388E0A9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87" name="Line 286">
            <a:extLst>
              <a:ext uri="{FF2B5EF4-FFF2-40B4-BE49-F238E27FC236}">
                <a16:creationId xmlns:a16="http://schemas.microsoft.com/office/drawing/2014/main" id="{B71C86D8-483E-4D86-8C7B-D6156A2FC8E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Line 287">
            <a:extLst>
              <a:ext uri="{FF2B5EF4-FFF2-40B4-BE49-F238E27FC236}">
                <a16:creationId xmlns:a16="http://schemas.microsoft.com/office/drawing/2014/main" id="{719E22FA-0FD3-404B-A9C2-622A060335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9" name="Line 288">
            <a:extLst>
              <a:ext uri="{FF2B5EF4-FFF2-40B4-BE49-F238E27FC236}">
                <a16:creationId xmlns:a16="http://schemas.microsoft.com/office/drawing/2014/main" id="{2849620F-4EE5-4735-B6AE-EE64AA3CCC7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90" name="Group 289">
          <a:extLst>
            <a:ext uri="{FF2B5EF4-FFF2-40B4-BE49-F238E27FC236}">
              <a16:creationId xmlns:a16="http://schemas.microsoft.com/office/drawing/2014/main" id="{177EBEBD-FD85-4832-B6A1-D46A27FCD51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91" name="Line 290">
            <a:extLst>
              <a:ext uri="{FF2B5EF4-FFF2-40B4-BE49-F238E27FC236}">
                <a16:creationId xmlns:a16="http://schemas.microsoft.com/office/drawing/2014/main" id="{8B790524-F2C6-49BB-926C-9961481BD8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2" name="Line 291">
            <a:extLst>
              <a:ext uri="{FF2B5EF4-FFF2-40B4-BE49-F238E27FC236}">
                <a16:creationId xmlns:a16="http://schemas.microsoft.com/office/drawing/2014/main" id="{382F7273-EACC-4B7A-BA8C-CAE6685FB56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3" name="Line 292">
            <a:extLst>
              <a:ext uri="{FF2B5EF4-FFF2-40B4-BE49-F238E27FC236}">
                <a16:creationId xmlns:a16="http://schemas.microsoft.com/office/drawing/2014/main" id="{EFB7E323-08CA-4C19-AA5D-130995AE206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94" name="Group 293">
          <a:extLst>
            <a:ext uri="{FF2B5EF4-FFF2-40B4-BE49-F238E27FC236}">
              <a16:creationId xmlns:a16="http://schemas.microsoft.com/office/drawing/2014/main" id="{EF188F00-90DE-4AA1-803C-0653CE91BA4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95" name="Line 294">
            <a:extLst>
              <a:ext uri="{FF2B5EF4-FFF2-40B4-BE49-F238E27FC236}">
                <a16:creationId xmlns:a16="http://schemas.microsoft.com/office/drawing/2014/main" id="{11776043-1179-4D14-B435-1A923212D2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6" name="Line 295">
            <a:extLst>
              <a:ext uri="{FF2B5EF4-FFF2-40B4-BE49-F238E27FC236}">
                <a16:creationId xmlns:a16="http://schemas.microsoft.com/office/drawing/2014/main" id="{8BC37215-5521-459E-9DBA-28401F3EE2F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7" name="Line 296">
            <a:extLst>
              <a:ext uri="{FF2B5EF4-FFF2-40B4-BE49-F238E27FC236}">
                <a16:creationId xmlns:a16="http://schemas.microsoft.com/office/drawing/2014/main" id="{B9251240-E1F3-4115-829C-DD2A104DE75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298" name="Group 297">
          <a:extLst>
            <a:ext uri="{FF2B5EF4-FFF2-40B4-BE49-F238E27FC236}">
              <a16:creationId xmlns:a16="http://schemas.microsoft.com/office/drawing/2014/main" id="{49574A46-06C9-4724-9863-294E46FDDB0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299" name="Line 298">
            <a:extLst>
              <a:ext uri="{FF2B5EF4-FFF2-40B4-BE49-F238E27FC236}">
                <a16:creationId xmlns:a16="http://schemas.microsoft.com/office/drawing/2014/main" id="{35ABD048-CD59-49F2-8673-BC16D92293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" name="Line 299">
            <a:extLst>
              <a:ext uri="{FF2B5EF4-FFF2-40B4-BE49-F238E27FC236}">
                <a16:creationId xmlns:a16="http://schemas.microsoft.com/office/drawing/2014/main" id="{3F8CD5CB-F638-45D1-84FF-D85CF45A5A6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" name="Line 300">
            <a:extLst>
              <a:ext uri="{FF2B5EF4-FFF2-40B4-BE49-F238E27FC236}">
                <a16:creationId xmlns:a16="http://schemas.microsoft.com/office/drawing/2014/main" id="{5ED62A7F-A357-4D8B-AF14-6E6650C061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02" name="Group 301">
          <a:extLst>
            <a:ext uri="{FF2B5EF4-FFF2-40B4-BE49-F238E27FC236}">
              <a16:creationId xmlns:a16="http://schemas.microsoft.com/office/drawing/2014/main" id="{7835E71F-A7C4-45F1-ACED-CA5F5E150DF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03" name="Line 302">
            <a:extLst>
              <a:ext uri="{FF2B5EF4-FFF2-40B4-BE49-F238E27FC236}">
                <a16:creationId xmlns:a16="http://schemas.microsoft.com/office/drawing/2014/main" id="{15ACC34E-3AAC-4E0D-A27A-F6DE0F05FE7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4" name="Line 303">
            <a:extLst>
              <a:ext uri="{FF2B5EF4-FFF2-40B4-BE49-F238E27FC236}">
                <a16:creationId xmlns:a16="http://schemas.microsoft.com/office/drawing/2014/main" id="{62C2D20F-F291-4BEB-98A3-CD5AEBF922C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5" name="Line 304">
            <a:extLst>
              <a:ext uri="{FF2B5EF4-FFF2-40B4-BE49-F238E27FC236}">
                <a16:creationId xmlns:a16="http://schemas.microsoft.com/office/drawing/2014/main" id="{A5345864-4234-49B2-BC18-03480296FC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DA73014A-3412-4354-94B6-EB4934D6DD3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07" name="Line 306">
            <a:extLst>
              <a:ext uri="{FF2B5EF4-FFF2-40B4-BE49-F238E27FC236}">
                <a16:creationId xmlns:a16="http://schemas.microsoft.com/office/drawing/2014/main" id="{04F28002-A55E-4CDA-BD3B-F6D6315FE22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" name="Line 307">
            <a:extLst>
              <a:ext uri="{FF2B5EF4-FFF2-40B4-BE49-F238E27FC236}">
                <a16:creationId xmlns:a16="http://schemas.microsoft.com/office/drawing/2014/main" id="{F7D0E863-C008-4305-B780-4902ED63C9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" name="Line 308">
            <a:extLst>
              <a:ext uri="{FF2B5EF4-FFF2-40B4-BE49-F238E27FC236}">
                <a16:creationId xmlns:a16="http://schemas.microsoft.com/office/drawing/2014/main" id="{7BB99C6F-29C5-4A17-806B-0AE4D90EF4C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10" name="Group 309">
          <a:extLst>
            <a:ext uri="{FF2B5EF4-FFF2-40B4-BE49-F238E27FC236}">
              <a16:creationId xmlns:a16="http://schemas.microsoft.com/office/drawing/2014/main" id="{4CED3824-0BC7-46E3-9289-BCADC2B8A9A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11" name="Line 310">
            <a:extLst>
              <a:ext uri="{FF2B5EF4-FFF2-40B4-BE49-F238E27FC236}">
                <a16:creationId xmlns:a16="http://schemas.microsoft.com/office/drawing/2014/main" id="{51A22C9B-4C3D-4620-B373-762120EB298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" name="Line 311">
            <a:extLst>
              <a:ext uri="{FF2B5EF4-FFF2-40B4-BE49-F238E27FC236}">
                <a16:creationId xmlns:a16="http://schemas.microsoft.com/office/drawing/2014/main" id="{EED05240-CBFE-4C94-9861-A20E6E8CE4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" name="Line 312">
            <a:extLst>
              <a:ext uri="{FF2B5EF4-FFF2-40B4-BE49-F238E27FC236}">
                <a16:creationId xmlns:a16="http://schemas.microsoft.com/office/drawing/2014/main" id="{E344ADAC-0CDF-4257-9430-F10F0CE057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14" name="Group 313">
          <a:extLst>
            <a:ext uri="{FF2B5EF4-FFF2-40B4-BE49-F238E27FC236}">
              <a16:creationId xmlns:a16="http://schemas.microsoft.com/office/drawing/2014/main" id="{A9DC27D4-245A-48F4-9618-91EC1C4B147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15" name="Line 314">
            <a:extLst>
              <a:ext uri="{FF2B5EF4-FFF2-40B4-BE49-F238E27FC236}">
                <a16:creationId xmlns:a16="http://schemas.microsoft.com/office/drawing/2014/main" id="{47150B20-0659-4792-8BA5-912FE87D794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6" name="Line 315">
            <a:extLst>
              <a:ext uri="{FF2B5EF4-FFF2-40B4-BE49-F238E27FC236}">
                <a16:creationId xmlns:a16="http://schemas.microsoft.com/office/drawing/2014/main" id="{0B9041C5-4CFD-48CA-9753-80B3813A9F0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7" name="Line 316">
            <a:extLst>
              <a:ext uri="{FF2B5EF4-FFF2-40B4-BE49-F238E27FC236}">
                <a16:creationId xmlns:a16="http://schemas.microsoft.com/office/drawing/2014/main" id="{91204E8E-FD10-4DC5-B37C-95DF44C64B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18" name="Group 317">
          <a:extLst>
            <a:ext uri="{FF2B5EF4-FFF2-40B4-BE49-F238E27FC236}">
              <a16:creationId xmlns:a16="http://schemas.microsoft.com/office/drawing/2014/main" id="{15100B7B-7AE1-49F3-87E1-B05F9CB05B6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19" name="Line 318">
            <a:extLst>
              <a:ext uri="{FF2B5EF4-FFF2-40B4-BE49-F238E27FC236}">
                <a16:creationId xmlns:a16="http://schemas.microsoft.com/office/drawing/2014/main" id="{C910A64B-E87D-4B0B-96AF-688FFADF29C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0" name="Line 319">
            <a:extLst>
              <a:ext uri="{FF2B5EF4-FFF2-40B4-BE49-F238E27FC236}">
                <a16:creationId xmlns:a16="http://schemas.microsoft.com/office/drawing/2014/main" id="{11B749F4-E924-4C01-B527-A42E4DE0D46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1" name="Line 320">
            <a:extLst>
              <a:ext uri="{FF2B5EF4-FFF2-40B4-BE49-F238E27FC236}">
                <a16:creationId xmlns:a16="http://schemas.microsoft.com/office/drawing/2014/main" id="{A72B809C-5F0B-4168-B4DB-00633E2A381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0650A222-A3D2-41A7-9E23-26AAE35F4ED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23" name="Line 322">
            <a:extLst>
              <a:ext uri="{FF2B5EF4-FFF2-40B4-BE49-F238E27FC236}">
                <a16:creationId xmlns:a16="http://schemas.microsoft.com/office/drawing/2014/main" id="{3A7E6011-060D-4A57-A17D-0DDDDCD1E08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4" name="Line 323">
            <a:extLst>
              <a:ext uri="{FF2B5EF4-FFF2-40B4-BE49-F238E27FC236}">
                <a16:creationId xmlns:a16="http://schemas.microsoft.com/office/drawing/2014/main" id="{F6FA76F7-862E-4B48-886B-D3BD448B6E4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Line 324">
            <a:extLst>
              <a:ext uri="{FF2B5EF4-FFF2-40B4-BE49-F238E27FC236}">
                <a16:creationId xmlns:a16="http://schemas.microsoft.com/office/drawing/2014/main" id="{94488033-9406-45F1-8C88-3E77DF32DB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26" name="Group 325">
          <a:extLst>
            <a:ext uri="{FF2B5EF4-FFF2-40B4-BE49-F238E27FC236}">
              <a16:creationId xmlns:a16="http://schemas.microsoft.com/office/drawing/2014/main" id="{312DF998-F0A6-4499-9838-C07306DD4EC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27" name="Line 326">
            <a:extLst>
              <a:ext uri="{FF2B5EF4-FFF2-40B4-BE49-F238E27FC236}">
                <a16:creationId xmlns:a16="http://schemas.microsoft.com/office/drawing/2014/main" id="{65E1BACA-9060-4A24-A127-50CE189A163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8" name="Line 327">
            <a:extLst>
              <a:ext uri="{FF2B5EF4-FFF2-40B4-BE49-F238E27FC236}">
                <a16:creationId xmlns:a16="http://schemas.microsoft.com/office/drawing/2014/main" id="{C2DEF8AE-1CF0-44EB-B578-F50D72BFD3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9" name="Line 328">
            <a:extLst>
              <a:ext uri="{FF2B5EF4-FFF2-40B4-BE49-F238E27FC236}">
                <a16:creationId xmlns:a16="http://schemas.microsoft.com/office/drawing/2014/main" id="{B4F51A7F-A25D-4A5F-A97B-C91713D173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30" name="Group 329">
          <a:extLst>
            <a:ext uri="{FF2B5EF4-FFF2-40B4-BE49-F238E27FC236}">
              <a16:creationId xmlns:a16="http://schemas.microsoft.com/office/drawing/2014/main" id="{0B516858-A9A7-406D-87EF-E258762704B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31" name="Line 330">
            <a:extLst>
              <a:ext uri="{FF2B5EF4-FFF2-40B4-BE49-F238E27FC236}">
                <a16:creationId xmlns:a16="http://schemas.microsoft.com/office/drawing/2014/main" id="{360EBC68-FFC5-4B8F-93D6-AEC3BB49379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2" name="Line 331">
            <a:extLst>
              <a:ext uri="{FF2B5EF4-FFF2-40B4-BE49-F238E27FC236}">
                <a16:creationId xmlns:a16="http://schemas.microsoft.com/office/drawing/2014/main" id="{E20CB32A-5186-46DF-A571-918E0AB8A88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3" name="Line 332">
            <a:extLst>
              <a:ext uri="{FF2B5EF4-FFF2-40B4-BE49-F238E27FC236}">
                <a16:creationId xmlns:a16="http://schemas.microsoft.com/office/drawing/2014/main" id="{C25DF92E-BEF8-49C8-938A-0729F87C80D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34" name="Group 333">
          <a:extLst>
            <a:ext uri="{FF2B5EF4-FFF2-40B4-BE49-F238E27FC236}">
              <a16:creationId xmlns:a16="http://schemas.microsoft.com/office/drawing/2014/main" id="{6510132E-1347-4EB3-BCA1-23B24DB89A2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35" name="Line 334">
            <a:extLst>
              <a:ext uri="{FF2B5EF4-FFF2-40B4-BE49-F238E27FC236}">
                <a16:creationId xmlns:a16="http://schemas.microsoft.com/office/drawing/2014/main" id="{8B19A58A-635B-4A5E-9646-DD86E1F55E1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6" name="Line 335">
            <a:extLst>
              <a:ext uri="{FF2B5EF4-FFF2-40B4-BE49-F238E27FC236}">
                <a16:creationId xmlns:a16="http://schemas.microsoft.com/office/drawing/2014/main" id="{BF96BADF-4202-484B-9C91-A43F4AB2854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7" name="Line 336">
            <a:extLst>
              <a:ext uri="{FF2B5EF4-FFF2-40B4-BE49-F238E27FC236}">
                <a16:creationId xmlns:a16="http://schemas.microsoft.com/office/drawing/2014/main" id="{D41D8DAB-5E7D-41CA-B4F4-D26C18419C9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38" name="Group 337">
          <a:extLst>
            <a:ext uri="{FF2B5EF4-FFF2-40B4-BE49-F238E27FC236}">
              <a16:creationId xmlns:a16="http://schemas.microsoft.com/office/drawing/2014/main" id="{8C56E10E-A3F7-490E-AB0D-233A1EEA23F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39" name="Line 338">
            <a:extLst>
              <a:ext uri="{FF2B5EF4-FFF2-40B4-BE49-F238E27FC236}">
                <a16:creationId xmlns:a16="http://schemas.microsoft.com/office/drawing/2014/main" id="{F6A95A25-2D72-4286-9621-FC80503F7BA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" name="Line 339">
            <a:extLst>
              <a:ext uri="{FF2B5EF4-FFF2-40B4-BE49-F238E27FC236}">
                <a16:creationId xmlns:a16="http://schemas.microsoft.com/office/drawing/2014/main" id="{34B59298-34D1-4BBD-A958-CC662C4DF6F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Line 340">
            <a:extLst>
              <a:ext uri="{FF2B5EF4-FFF2-40B4-BE49-F238E27FC236}">
                <a16:creationId xmlns:a16="http://schemas.microsoft.com/office/drawing/2014/main" id="{41C1FCF4-08C5-49E3-82DB-D5B80D7DFB3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42" name="Group 341">
          <a:extLst>
            <a:ext uri="{FF2B5EF4-FFF2-40B4-BE49-F238E27FC236}">
              <a16:creationId xmlns:a16="http://schemas.microsoft.com/office/drawing/2014/main" id="{FCF2F5CD-F804-4C1E-B295-8ED6B52CD7C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43" name="Line 342">
            <a:extLst>
              <a:ext uri="{FF2B5EF4-FFF2-40B4-BE49-F238E27FC236}">
                <a16:creationId xmlns:a16="http://schemas.microsoft.com/office/drawing/2014/main" id="{D243A47E-7061-4C27-99FE-52398CD5D9C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4" name="Line 343">
            <a:extLst>
              <a:ext uri="{FF2B5EF4-FFF2-40B4-BE49-F238E27FC236}">
                <a16:creationId xmlns:a16="http://schemas.microsoft.com/office/drawing/2014/main" id="{315E5797-1C69-403A-89FB-CE3C4714F01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5" name="Line 344">
            <a:extLst>
              <a:ext uri="{FF2B5EF4-FFF2-40B4-BE49-F238E27FC236}">
                <a16:creationId xmlns:a16="http://schemas.microsoft.com/office/drawing/2014/main" id="{C845179F-A28C-47B1-B45A-14B3ED4E81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46" name="Group 345">
          <a:extLst>
            <a:ext uri="{FF2B5EF4-FFF2-40B4-BE49-F238E27FC236}">
              <a16:creationId xmlns:a16="http://schemas.microsoft.com/office/drawing/2014/main" id="{1A77C3DF-01B6-4153-937B-752F6335461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47" name="Line 346">
            <a:extLst>
              <a:ext uri="{FF2B5EF4-FFF2-40B4-BE49-F238E27FC236}">
                <a16:creationId xmlns:a16="http://schemas.microsoft.com/office/drawing/2014/main" id="{884FDD6E-AC00-40BC-8D9F-AEBA20BCFA6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" name="Line 347">
            <a:extLst>
              <a:ext uri="{FF2B5EF4-FFF2-40B4-BE49-F238E27FC236}">
                <a16:creationId xmlns:a16="http://schemas.microsoft.com/office/drawing/2014/main" id="{B12D450B-1881-487A-942F-24B11B46C78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" name="Line 348">
            <a:extLst>
              <a:ext uri="{FF2B5EF4-FFF2-40B4-BE49-F238E27FC236}">
                <a16:creationId xmlns:a16="http://schemas.microsoft.com/office/drawing/2014/main" id="{72554B79-8D7F-40B0-8321-7819FE23723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50" name="Group 349">
          <a:extLst>
            <a:ext uri="{FF2B5EF4-FFF2-40B4-BE49-F238E27FC236}">
              <a16:creationId xmlns:a16="http://schemas.microsoft.com/office/drawing/2014/main" id="{1E0E5CDF-95BC-44BF-BA30-B9D6FF4CE28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51" name="Line 350">
            <a:extLst>
              <a:ext uri="{FF2B5EF4-FFF2-40B4-BE49-F238E27FC236}">
                <a16:creationId xmlns:a16="http://schemas.microsoft.com/office/drawing/2014/main" id="{84477C2A-726E-4A63-8748-F3CD9C2785C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2" name="Line 351">
            <a:extLst>
              <a:ext uri="{FF2B5EF4-FFF2-40B4-BE49-F238E27FC236}">
                <a16:creationId xmlns:a16="http://schemas.microsoft.com/office/drawing/2014/main" id="{3619F967-15C8-4B29-8BD4-B40A5053BD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3" name="Line 352">
            <a:extLst>
              <a:ext uri="{FF2B5EF4-FFF2-40B4-BE49-F238E27FC236}">
                <a16:creationId xmlns:a16="http://schemas.microsoft.com/office/drawing/2014/main" id="{E5B0506D-4575-4E99-BF3E-55FBD7B775B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19164D5C-ADED-4B40-806B-91C7BF2F40B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55" name="Line 354">
            <a:extLst>
              <a:ext uri="{FF2B5EF4-FFF2-40B4-BE49-F238E27FC236}">
                <a16:creationId xmlns:a16="http://schemas.microsoft.com/office/drawing/2014/main" id="{DD9FDC56-F0FE-49FD-AB29-C49AF9FC50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6" name="Line 355">
            <a:extLst>
              <a:ext uri="{FF2B5EF4-FFF2-40B4-BE49-F238E27FC236}">
                <a16:creationId xmlns:a16="http://schemas.microsoft.com/office/drawing/2014/main" id="{2165A5F4-8E12-4674-9249-82152623A4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7" name="Line 356">
            <a:extLst>
              <a:ext uri="{FF2B5EF4-FFF2-40B4-BE49-F238E27FC236}">
                <a16:creationId xmlns:a16="http://schemas.microsoft.com/office/drawing/2014/main" id="{F70316F5-4E0A-4E6B-8E1D-38127A0D358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D6519017-ADDF-42C6-89C2-A2DC409CA97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59" name="Line 358">
            <a:extLst>
              <a:ext uri="{FF2B5EF4-FFF2-40B4-BE49-F238E27FC236}">
                <a16:creationId xmlns:a16="http://schemas.microsoft.com/office/drawing/2014/main" id="{10CFC695-56DB-4946-8142-8A7259DC211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0" name="Line 359">
            <a:extLst>
              <a:ext uri="{FF2B5EF4-FFF2-40B4-BE49-F238E27FC236}">
                <a16:creationId xmlns:a16="http://schemas.microsoft.com/office/drawing/2014/main" id="{3C522303-1746-451E-B79D-46DACFAF1E0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1" name="Line 360">
            <a:extLst>
              <a:ext uri="{FF2B5EF4-FFF2-40B4-BE49-F238E27FC236}">
                <a16:creationId xmlns:a16="http://schemas.microsoft.com/office/drawing/2014/main" id="{08D6136B-D024-4228-8ABE-F9F0F6FD71D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62" name="Group 361">
          <a:extLst>
            <a:ext uri="{FF2B5EF4-FFF2-40B4-BE49-F238E27FC236}">
              <a16:creationId xmlns:a16="http://schemas.microsoft.com/office/drawing/2014/main" id="{F5AF7D0D-F547-4E7D-8001-575C6D541B6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63" name="Line 362">
            <a:extLst>
              <a:ext uri="{FF2B5EF4-FFF2-40B4-BE49-F238E27FC236}">
                <a16:creationId xmlns:a16="http://schemas.microsoft.com/office/drawing/2014/main" id="{A7AEAAAC-260E-49E8-BF49-51D544F8A43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4" name="Line 363">
            <a:extLst>
              <a:ext uri="{FF2B5EF4-FFF2-40B4-BE49-F238E27FC236}">
                <a16:creationId xmlns:a16="http://schemas.microsoft.com/office/drawing/2014/main" id="{CE2DA908-B4F5-43B5-AC43-AC7988D99E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5" name="Line 364">
            <a:extLst>
              <a:ext uri="{FF2B5EF4-FFF2-40B4-BE49-F238E27FC236}">
                <a16:creationId xmlns:a16="http://schemas.microsoft.com/office/drawing/2014/main" id="{BD2F4587-A5F5-4B8B-ADCE-AE21BB57398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66" name="Group 365">
          <a:extLst>
            <a:ext uri="{FF2B5EF4-FFF2-40B4-BE49-F238E27FC236}">
              <a16:creationId xmlns:a16="http://schemas.microsoft.com/office/drawing/2014/main" id="{CC91F7DC-A53E-4070-8895-CEAF2797017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67" name="Line 366">
            <a:extLst>
              <a:ext uri="{FF2B5EF4-FFF2-40B4-BE49-F238E27FC236}">
                <a16:creationId xmlns:a16="http://schemas.microsoft.com/office/drawing/2014/main" id="{3D672293-4BE7-4BA3-8B04-C5B80787B84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" name="Line 367">
            <a:extLst>
              <a:ext uri="{FF2B5EF4-FFF2-40B4-BE49-F238E27FC236}">
                <a16:creationId xmlns:a16="http://schemas.microsoft.com/office/drawing/2014/main" id="{C56220EA-1003-47E3-AD97-64F6F88FDA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9" name="Line 368">
            <a:extLst>
              <a:ext uri="{FF2B5EF4-FFF2-40B4-BE49-F238E27FC236}">
                <a16:creationId xmlns:a16="http://schemas.microsoft.com/office/drawing/2014/main" id="{BEAB15F4-123F-4DFD-8068-D6B9104F86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70" name="Group 369">
          <a:extLst>
            <a:ext uri="{FF2B5EF4-FFF2-40B4-BE49-F238E27FC236}">
              <a16:creationId xmlns:a16="http://schemas.microsoft.com/office/drawing/2014/main" id="{08B4070D-CAA9-446A-B82E-A87250EA5C3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71" name="Line 370">
            <a:extLst>
              <a:ext uri="{FF2B5EF4-FFF2-40B4-BE49-F238E27FC236}">
                <a16:creationId xmlns:a16="http://schemas.microsoft.com/office/drawing/2014/main" id="{30D9B939-EA5E-4DDE-B8D6-20AA108128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2" name="Line 371">
            <a:extLst>
              <a:ext uri="{FF2B5EF4-FFF2-40B4-BE49-F238E27FC236}">
                <a16:creationId xmlns:a16="http://schemas.microsoft.com/office/drawing/2014/main" id="{8908908D-3B59-43B8-959D-B8903835808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3" name="Line 372">
            <a:extLst>
              <a:ext uri="{FF2B5EF4-FFF2-40B4-BE49-F238E27FC236}">
                <a16:creationId xmlns:a16="http://schemas.microsoft.com/office/drawing/2014/main" id="{1B68BB39-0E3E-4512-B7EB-B12F73D1369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74" name="Group 373">
          <a:extLst>
            <a:ext uri="{FF2B5EF4-FFF2-40B4-BE49-F238E27FC236}">
              <a16:creationId xmlns:a16="http://schemas.microsoft.com/office/drawing/2014/main" id="{EBF5D2FD-B2F3-43AC-AF99-320F11B0564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75" name="Line 374">
            <a:extLst>
              <a:ext uri="{FF2B5EF4-FFF2-40B4-BE49-F238E27FC236}">
                <a16:creationId xmlns:a16="http://schemas.microsoft.com/office/drawing/2014/main" id="{8C9FD22E-D809-46DC-BB16-9DF8F72756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6" name="Line 375">
            <a:extLst>
              <a:ext uri="{FF2B5EF4-FFF2-40B4-BE49-F238E27FC236}">
                <a16:creationId xmlns:a16="http://schemas.microsoft.com/office/drawing/2014/main" id="{53D05B56-E140-4EE6-91FE-EE556B72B9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7" name="Line 376">
            <a:extLst>
              <a:ext uri="{FF2B5EF4-FFF2-40B4-BE49-F238E27FC236}">
                <a16:creationId xmlns:a16="http://schemas.microsoft.com/office/drawing/2014/main" id="{6DF9873D-EA53-4054-8764-8AC3EF7DF0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78" name="Group 377">
          <a:extLst>
            <a:ext uri="{FF2B5EF4-FFF2-40B4-BE49-F238E27FC236}">
              <a16:creationId xmlns:a16="http://schemas.microsoft.com/office/drawing/2014/main" id="{6C8FB4B6-5012-48F0-BCF5-6644792BF3A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79" name="Line 378">
            <a:extLst>
              <a:ext uri="{FF2B5EF4-FFF2-40B4-BE49-F238E27FC236}">
                <a16:creationId xmlns:a16="http://schemas.microsoft.com/office/drawing/2014/main" id="{0C27A604-70E7-4B96-A4B1-BBAC410160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0" name="Line 379">
            <a:extLst>
              <a:ext uri="{FF2B5EF4-FFF2-40B4-BE49-F238E27FC236}">
                <a16:creationId xmlns:a16="http://schemas.microsoft.com/office/drawing/2014/main" id="{7832D879-B6CB-4C4E-AB19-48CADB6529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1" name="Line 380">
            <a:extLst>
              <a:ext uri="{FF2B5EF4-FFF2-40B4-BE49-F238E27FC236}">
                <a16:creationId xmlns:a16="http://schemas.microsoft.com/office/drawing/2014/main" id="{51CA8F88-3FD4-474A-BBDB-45AA6C0535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82" name="Group 381">
          <a:extLst>
            <a:ext uri="{FF2B5EF4-FFF2-40B4-BE49-F238E27FC236}">
              <a16:creationId xmlns:a16="http://schemas.microsoft.com/office/drawing/2014/main" id="{BB060E82-6AB3-44C2-BE51-A84786A05EF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83" name="Line 382">
            <a:extLst>
              <a:ext uri="{FF2B5EF4-FFF2-40B4-BE49-F238E27FC236}">
                <a16:creationId xmlns:a16="http://schemas.microsoft.com/office/drawing/2014/main" id="{E9E38D3E-39E6-479D-B112-4FCA79AC308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4" name="Line 383">
            <a:extLst>
              <a:ext uri="{FF2B5EF4-FFF2-40B4-BE49-F238E27FC236}">
                <a16:creationId xmlns:a16="http://schemas.microsoft.com/office/drawing/2014/main" id="{E85B9681-4949-4524-A62E-31B87D5C4E4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5" name="Line 384">
            <a:extLst>
              <a:ext uri="{FF2B5EF4-FFF2-40B4-BE49-F238E27FC236}">
                <a16:creationId xmlns:a16="http://schemas.microsoft.com/office/drawing/2014/main" id="{8A48BCC7-BC79-4B3B-AA31-21795B057A0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86" name="Group 385">
          <a:extLst>
            <a:ext uri="{FF2B5EF4-FFF2-40B4-BE49-F238E27FC236}">
              <a16:creationId xmlns:a16="http://schemas.microsoft.com/office/drawing/2014/main" id="{A3A2DC90-40BE-439A-BE2C-4CC87A0CC51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87" name="Line 386">
            <a:extLst>
              <a:ext uri="{FF2B5EF4-FFF2-40B4-BE49-F238E27FC236}">
                <a16:creationId xmlns:a16="http://schemas.microsoft.com/office/drawing/2014/main" id="{FC30C27F-1577-4FEE-96D2-C3DAEFEC89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8" name="Line 387">
            <a:extLst>
              <a:ext uri="{FF2B5EF4-FFF2-40B4-BE49-F238E27FC236}">
                <a16:creationId xmlns:a16="http://schemas.microsoft.com/office/drawing/2014/main" id="{D5ABABB8-C31B-4C04-9A86-6E4F346F8C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9" name="Line 388">
            <a:extLst>
              <a:ext uri="{FF2B5EF4-FFF2-40B4-BE49-F238E27FC236}">
                <a16:creationId xmlns:a16="http://schemas.microsoft.com/office/drawing/2014/main" id="{32056187-BB5E-404D-B332-A530851BA12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90" name="Group 389">
          <a:extLst>
            <a:ext uri="{FF2B5EF4-FFF2-40B4-BE49-F238E27FC236}">
              <a16:creationId xmlns:a16="http://schemas.microsoft.com/office/drawing/2014/main" id="{69A457A4-5A98-4BE3-BFE3-64D7CC9292F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91" name="Line 390">
            <a:extLst>
              <a:ext uri="{FF2B5EF4-FFF2-40B4-BE49-F238E27FC236}">
                <a16:creationId xmlns:a16="http://schemas.microsoft.com/office/drawing/2014/main" id="{D6C29046-B368-4FCB-84B2-D55054E53BA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2" name="Line 391">
            <a:extLst>
              <a:ext uri="{FF2B5EF4-FFF2-40B4-BE49-F238E27FC236}">
                <a16:creationId xmlns:a16="http://schemas.microsoft.com/office/drawing/2014/main" id="{4DB45249-D3F7-4051-9E88-D272222FA97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3" name="Line 392">
            <a:extLst>
              <a:ext uri="{FF2B5EF4-FFF2-40B4-BE49-F238E27FC236}">
                <a16:creationId xmlns:a16="http://schemas.microsoft.com/office/drawing/2014/main" id="{4E8685B9-DFE1-4ED7-8C1A-321A43BEA0E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94" name="Group 393">
          <a:extLst>
            <a:ext uri="{FF2B5EF4-FFF2-40B4-BE49-F238E27FC236}">
              <a16:creationId xmlns:a16="http://schemas.microsoft.com/office/drawing/2014/main" id="{BE7485C7-E1A3-483E-9BE1-9EA1849D0F7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95" name="Line 394">
            <a:extLst>
              <a:ext uri="{FF2B5EF4-FFF2-40B4-BE49-F238E27FC236}">
                <a16:creationId xmlns:a16="http://schemas.microsoft.com/office/drawing/2014/main" id="{54BA15A2-ED05-4005-9907-D3A8600C9B8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6" name="Line 395">
            <a:extLst>
              <a:ext uri="{FF2B5EF4-FFF2-40B4-BE49-F238E27FC236}">
                <a16:creationId xmlns:a16="http://schemas.microsoft.com/office/drawing/2014/main" id="{BA506D9D-6F8C-429D-8E83-E0E45274174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7" name="Line 396">
            <a:extLst>
              <a:ext uri="{FF2B5EF4-FFF2-40B4-BE49-F238E27FC236}">
                <a16:creationId xmlns:a16="http://schemas.microsoft.com/office/drawing/2014/main" id="{CED5A133-C79C-4FD5-B192-92CB77D24D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398" name="Group 397">
          <a:extLst>
            <a:ext uri="{FF2B5EF4-FFF2-40B4-BE49-F238E27FC236}">
              <a16:creationId xmlns:a16="http://schemas.microsoft.com/office/drawing/2014/main" id="{DE3DA9E8-D054-413C-AA6A-D3DE8DEAA51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399" name="Line 398">
            <a:extLst>
              <a:ext uri="{FF2B5EF4-FFF2-40B4-BE49-F238E27FC236}">
                <a16:creationId xmlns:a16="http://schemas.microsoft.com/office/drawing/2014/main" id="{C3249EAF-90D6-445E-B456-47DC1CE2A3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0" name="Line 399">
            <a:extLst>
              <a:ext uri="{FF2B5EF4-FFF2-40B4-BE49-F238E27FC236}">
                <a16:creationId xmlns:a16="http://schemas.microsoft.com/office/drawing/2014/main" id="{13041359-C99C-44C4-9572-25FE785AEB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1" name="Line 400">
            <a:extLst>
              <a:ext uri="{FF2B5EF4-FFF2-40B4-BE49-F238E27FC236}">
                <a16:creationId xmlns:a16="http://schemas.microsoft.com/office/drawing/2014/main" id="{F0347FCB-1BD6-48BA-90F9-FDD36C717C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02" name="Group 401">
          <a:extLst>
            <a:ext uri="{FF2B5EF4-FFF2-40B4-BE49-F238E27FC236}">
              <a16:creationId xmlns:a16="http://schemas.microsoft.com/office/drawing/2014/main" id="{A2141B63-F9B2-43E2-B5CB-744812B5E8B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03" name="Line 402">
            <a:extLst>
              <a:ext uri="{FF2B5EF4-FFF2-40B4-BE49-F238E27FC236}">
                <a16:creationId xmlns:a16="http://schemas.microsoft.com/office/drawing/2014/main" id="{1D528FE2-49E1-494A-8A15-6B2280D6618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4" name="Line 403">
            <a:extLst>
              <a:ext uri="{FF2B5EF4-FFF2-40B4-BE49-F238E27FC236}">
                <a16:creationId xmlns:a16="http://schemas.microsoft.com/office/drawing/2014/main" id="{EE172D92-24FE-4D4D-9900-8CC4B6BF814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404">
            <a:extLst>
              <a:ext uri="{FF2B5EF4-FFF2-40B4-BE49-F238E27FC236}">
                <a16:creationId xmlns:a16="http://schemas.microsoft.com/office/drawing/2014/main" id="{00C65205-F51F-45A5-9B96-90C9AE12FE5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0BDD3E62-0E5C-49F0-93BD-A6B43CC2F66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07" name="Line 406">
            <a:extLst>
              <a:ext uri="{FF2B5EF4-FFF2-40B4-BE49-F238E27FC236}">
                <a16:creationId xmlns:a16="http://schemas.microsoft.com/office/drawing/2014/main" id="{6DB6416F-CA82-44CF-B090-25E6EB6724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8" name="Line 407">
            <a:extLst>
              <a:ext uri="{FF2B5EF4-FFF2-40B4-BE49-F238E27FC236}">
                <a16:creationId xmlns:a16="http://schemas.microsoft.com/office/drawing/2014/main" id="{6585F6AC-CFEF-4569-A999-0EF1F241A6B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" name="Line 408">
            <a:extLst>
              <a:ext uri="{FF2B5EF4-FFF2-40B4-BE49-F238E27FC236}">
                <a16:creationId xmlns:a16="http://schemas.microsoft.com/office/drawing/2014/main" id="{CCAD0802-00DC-41B9-AC0B-F226D6E8F33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10" name="Group 409">
          <a:extLst>
            <a:ext uri="{FF2B5EF4-FFF2-40B4-BE49-F238E27FC236}">
              <a16:creationId xmlns:a16="http://schemas.microsoft.com/office/drawing/2014/main" id="{91C3F663-8FE8-4040-9E8F-DF63E1B565D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11" name="Line 410">
            <a:extLst>
              <a:ext uri="{FF2B5EF4-FFF2-40B4-BE49-F238E27FC236}">
                <a16:creationId xmlns:a16="http://schemas.microsoft.com/office/drawing/2014/main" id="{954A046C-3B3D-4506-85CC-30B1580452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" name="Line 411">
            <a:extLst>
              <a:ext uri="{FF2B5EF4-FFF2-40B4-BE49-F238E27FC236}">
                <a16:creationId xmlns:a16="http://schemas.microsoft.com/office/drawing/2014/main" id="{2F29B731-1120-42C7-90E1-2136931798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" name="Line 412">
            <a:extLst>
              <a:ext uri="{FF2B5EF4-FFF2-40B4-BE49-F238E27FC236}">
                <a16:creationId xmlns:a16="http://schemas.microsoft.com/office/drawing/2014/main" id="{721DA058-BCD5-4A24-962F-AD3998B7A58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14" name="Group 413">
          <a:extLst>
            <a:ext uri="{FF2B5EF4-FFF2-40B4-BE49-F238E27FC236}">
              <a16:creationId xmlns:a16="http://schemas.microsoft.com/office/drawing/2014/main" id="{1CB03598-1F63-44A1-8441-975C1876BAE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15" name="Line 414">
            <a:extLst>
              <a:ext uri="{FF2B5EF4-FFF2-40B4-BE49-F238E27FC236}">
                <a16:creationId xmlns:a16="http://schemas.microsoft.com/office/drawing/2014/main" id="{40F3F66E-79D6-4895-9F14-A7482965A7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6" name="Line 415">
            <a:extLst>
              <a:ext uri="{FF2B5EF4-FFF2-40B4-BE49-F238E27FC236}">
                <a16:creationId xmlns:a16="http://schemas.microsoft.com/office/drawing/2014/main" id="{C53FDF24-D6FC-4EFD-9D60-4C7EE0A7FC3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" name="Line 416">
            <a:extLst>
              <a:ext uri="{FF2B5EF4-FFF2-40B4-BE49-F238E27FC236}">
                <a16:creationId xmlns:a16="http://schemas.microsoft.com/office/drawing/2014/main" id="{70FAA2FD-99FB-4B38-BE07-B711736F97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18" name="Group 417">
          <a:extLst>
            <a:ext uri="{FF2B5EF4-FFF2-40B4-BE49-F238E27FC236}">
              <a16:creationId xmlns:a16="http://schemas.microsoft.com/office/drawing/2014/main" id="{F189FD5A-C0BD-471F-9384-C2BC35100EC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19" name="Line 418">
            <a:extLst>
              <a:ext uri="{FF2B5EF4-FFF2-40B4-BE49-F238E27FC236}">
                <a16:creationId xmlns:a16="http://schemas.microsoft.com/office/drawing/2014/main" id="{B14D735E-D0EB-45D8-BA24-2E93DD5A943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419">
            <a:extLst>
              <a:ext uri="{FF2B5EF4-FFF2-40B4-BE49-F238E27FC236}">
                <a16:creationId xmlns:a16="http://schemas.microsoft.com/office/drawing/2014/main" id="{FADFB202-6C27-49A7-BE77-0C3CEAD164E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1" name="Line 420">
            <a:extLst>
              <a:ext uri="{FF2B5EF4-FFF2-40B4-BE49-F238E27FC236}">
                <a16:creationId xmlns:a16="http://schemas.microsoft.com/office/drawing/2014/main" id="{48CA384D-F2C9-4251-9E6F-CD29F499C2C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22" name="Group 421">
          <a:extLst>
            <a:ext uri="{FF2B5EF4-FFF2-40B4-BE49-F238E27FC236}">
              <a16:creationId xmlns:a16="http://schemas.microsoft.com/office/drawing/2014/main" id="{E63D8C80-5919-493D-AD1D-EB591E2887F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23" name="Line 422">
            <a:extLst>
              <a:ext uri="{FF2B5EF4-FFF2-40B4-BE49-F238E27FC236}">
                <a16:creationId xmlns:a16="http://schemas.microsoft.com/office/drawing/2014/main" id="{C35886D7-DBD7-480A-865C-B39F511FFF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4" name="Line 423">
            <a:extLst>
              <a:ext uri="{FF2B5EF4-FFF2-40B4-BE49-F238E27FC236}">
                <a16:creationId xmlns:a16="http://schemas.microsoft.com/office/drawing/2014/main" id="{F460D604-FAF9-4739-9F27-D83B7879FD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5" name="Line 424">
            <a:extLst>
              <a:ext uri="{FF2B5EF4-FFF2-40B4-BE49-F238E27FC236}">
                <a16:creationId xmlns:a16="http://schemas.microsoft.com/office/drawing/2014/main" id="{CE2300E5-9CDE-4FCB-A192-AE1AAB75B5E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26" name="Group 425">
          <a:extLst>
            <a:ext uri="{FF2B5EF4-FFF2-40B4-BE49-F238E27FC236}">
              <a16:creationId xmlns:a16="http://schemas.microsoft.com/office/drawing/2014/main" id="{AB69EC02-87B9-4CD8-A4BF-F58B8E8B301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27" name="Line 426">
            <a:extLst>
              <a:ext uri="{FF2B5EF4-FFF2-40B4-BE49-F238E27FC236}">
                <a16:creationId xmlns:a16="http://schemas.microsoft.com/office/drawing/2014/main" id="{D4D08962-96F8-467F-A7DF-5995A6A7C9B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8" name="Line 427">
            <a:extLst>
              <a:ext uri="{FF2B5EF4-FFF2-40B4-BE49-F238E27FC236}">
                <a16:creationId xmlns:a16="http://schemas.microsoft.com/office/drawing/2014/main" id="{EED44DD7-0806-4F1A-B7E6-965E05F189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9" name="Line 428">
            <a:extLst>
              <a:ext uri="{FF2B5EF4-FFF2-40B4-BE49-F238E27FC236}">
                <a16:creationId xmlns:a16="http://schemas.microsoft.com/office/drawing/2014/main" id="{E349C6EE-EE6D-48C4-B072-1251350E7D5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30" name="Group 429">
          <a:extLst>
            <a:ext uri="{FF2B5EF4-FFF2-40B4-BE49-F238E27FC236}">
              <a16:creationId xmlns:a16="http://schemas.microsoft.com/office/drawing/2014/main" id="{B9BA39C9-CF41-441C-BFA5-FEE478B2298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31" name="Line 430">
            <a:extLst>
              <a:ext uri="{FF2B5EF4-FFF2-40B4-BE49-F238E27FC236}">
                <a16:creationId xmlns:a16="http://schemas.microsoft.com/office/drawing/2014/main" id="{0E2A909E-1A73-4339-B0D7-5CE88EA548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2" name="Line 431">
            <a:extLst>
              <a:ext uri="{FF2B5EF4-FFF2-40B4-BE49-F238E27FC236}">
                <a16:creationId xmlns:a16="http://schemas.microsoft.com/office/drawing/2014/main" id="{B5C31CE4-6ED6-4272-8B89-181D4619B73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3" name="Line 432">
            <a:extLst>
              <a:ext uri="{FF2B5EF4-FFF2-40B4-BE49-F238E27FC236}">
                <a16:creationId xmlns:a16="http://schemas.microsoft.com/office/drawing/2014/main" id="{64DD08BE-31D6-4B11-87F7-B3A31E28D0C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34" name="Group 433">
          <a:extLst>
            <a:ext uri="{FF2B5EF4-FFF2-40B4-BE49-F238E27FC236}">
              <a16:creationId xmlns:a16="http://schemas.microsoft.com/office/drawing/2014/main" id="{95EBDA66-2C75-426F-883C-A243BF84360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35" name="Line 434">
            <a:extLst>
              <a:ext uri="{FF2B5EF4-FFF2-40B4-BE49-F238E27FC236}">
                <a16:creationId xmlns:a16="http://schemas.microsoft.com/office/drawing/2014/main" id="{31413B33-4F16-46D9-BB09-1B14491824A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6" name="Line 435">
            <a:extLst>
              <a:ext uri="{FF2B5EF4-FFF2-40B4-BE49-F238E27FC236}">
                <a16:creationId xmlns:a16="http://schemas.microsoft.com/office/drawing/2014/main" id="{790BB76B-6213-4406-B1E4-C398F0549C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7" name="Line 436">
            <a:extLst>
              <a:ext uri="{FF2B5EF4-FFF2-40B4-BE49-F238E27FC236}">
                <a16:creationId xmlns:a16="http://schemas.microsoft.com/office/drawing/2014/main" id="{402CB934-4AF8-4A72-B61C-3A1E8E53B6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38" name="Group 437">
          <a:extLst>
            <a:ext uri="{FF2B5EF4-FFF2-40B4-BE49-F238E27FC236}">
              <a16:creationId xmlns:a16="http://schemas.microsoft.com/office/drawing/2014/main" id="{CA16D1BB-30B6-4FD9-81A9-6737E47CB89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39" name="Line 438">
            <a:extLst>
              <a:ext uri="{FF2B5EF4-FFF2-40B4-BE49-F238E27FC236}">
                <a16:creationId xmlns:a16="http://schemas.microsoft.com/office/drawing/2014/main" id="{D4B34B7D-36D7-42EF-B9D4-7D3DC327390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0" name="Line 439">
            <a:extLst>
              <a:ext uri="{FF2B5EF4-FFF2-40B4-BE49-F238E27FC236}">
                <a16:creationId xmlns:a16="http://schemas.microsoft.com/office/drawing/2014/main" id="{DBF795CB-50D0-4C55-83A5-DE23477E4D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1" name="Line 440">
            <a:extLst>
              <a:ext uri="{FF2B5EF4-FFF2-40B4-BE49-F238E27FC236}">
                <a16:creationId xmlns:a16="http://schemas.microsoft.com/office/drawing/2014/main" id="{1DE1B7CC-E66B-4285-9213-6E915D4F907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42" name="Group 441">
          <a:extLst>
            <a:ext uri="{FF2B5EF4-FFF2-40B4-BE49-F238E27FC236}">
              <a16:creationId xmlns:a16="http://schemas.microsoft.com/office/drawing/2014/main" id="{BB6B4F8A-FB24-4DA6-833A-61F52B692C1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43" name="Line 442">
            <a:extLst>
              <a:ext uri="{FF2B5EF4-FFF2-40B4-BE49-F238E27FC236}">
                <a16:creationId xmlns:a16="http://schemas.microsoft.com/office/drawing/2014/main" id="{1D224B6A-8C7E-499C-8A73-4BF7B7E763C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4" name="Line 443">
            <a:extLst>
              <a:ext uri="{FF2B5EF4-FFF2-40B4-BE49-F238E27FC236}">
                <a16:creationId xmlns:a16="http://schemas.microsoft.com/office/drawing/2014/main" id="{55A218ED-46BF-4FD6-9FE3-83F3444CF53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5" name="Line 444">
            <a:extLst>
              <a:ext uri="{FF2B5EF4-FFF2-40B4-BE49-F238E27FC236}">
                <a16:creationId xmlns:a16="http://schemas.microsoft.com/office/drawing/2014/main" id="{E0A6BA75-1D19-452A-84EE-DC12CF6BD16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46" name="Group 445">
          <a:extLst>
            <a:ext uri="{FF2B5EF4-FFF2-40B4-BE49-F238E27FC236}">
              <a16:creationId xmlns:a16="http://schemas.microsoft.com/office/drawing/2014/main" id="{CDF34E11-F9ED-4718-A944-3ADB33254E6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47" name="Line 446">
            <a:extLst>
              <a:ext uri="{FF2B5EF4-FFF2-40B4-BE49-F238E27FC236}">
                <a16:creationId xmlns:a16="http://schemas.microsoft.com/office/drawing/2014/main" id="{D7AD82B6-6A5B-464F-94F7-AD0DDC675B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8" name="Line 447">
            <a:extLst>
              <a:ext uri="{FF2B5EF4-FFF2-40B4-BE49-F238E27FC236}">
                <a16:creationId xmlns:a16="http://schemas.microsoft.com/office/drawing/2014/main" id="{9663F304-7635-40F6-B8B0-0ADA17BF3EF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9" name="Line 448">
            <a:extLst>
              <a:ext uri="{FF2B5EF4-FFF2-40B4-BE49-F238E27FC236}">
                <a16:creationId xmlns:a16="http://schemas.microsoft.com/office/drawing/2014/main" id="{C9743258-5542-4BEE-AF49-81B0A4901B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F8C89EC4-E08D-4434-8A57-1E068C7FA56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51" name="Line 450">
            <a:extLst>
              <a:ext uri="{FF2B5EF4-FFF2-40B4-BE49-F238E27FC236}">
                <a16:creationId xmlns:a16="http://schemas.microsoft.com/office/drawing/2014/main" id="{7E02E130-B831-4296-9506-A5113A9F47C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2" name="Line 451">
            <a:extLst>
              <a:ext uri="{FF2B5EF4-FFF2-40B4-BE49-F238E27FC236}">
                <a16:creationId xmlns:a16="http://schemas.microsoft.com/office/drawing/2014/main" id="{DB777D81-BA83-4711-9C9A-BCEBCE71514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3" name="Line 452">
            <a:extLst>
              <a:ext uri="{FF2B5EF4-FFF2-40B4-BE49-F238E27FC236}">
                <a16:creationId xmlns:a16="http://schemas.microsoft.com/office/drawing/2014/main" id="{B4566C7A-9B97-4986-AAE6-9B54CDB6F85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54" name="Group 453">
          <a:extLst>
            <a:ext uri="{FF2B5EF4-FFF2-40B4-BE49-F238E27FC236}">
              <a16:creationId xmlns:a16="http://schemas.microsoft.com/office/drawing/2014/main" id="{218E2236-3C77-4D03-BA83-00B07700FB3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55" name="Line 454">
            <a:extLst>
              <a:ext uri="{FF2B5EF4-FFF2-40B4-BE49-F238E27FC236}">
                <a16:creationId xmlns:a16="http://schemas.microsoft.com/office/drawing/2014/main" id="{AE118581-6B98-4887-A7B0-E32E10F1363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6" name="Line 455">
            <a:extLst>
              <a:ext uri="{FF2B5EF4-FFF2-40B4-BE49-F238E27FC236}">
                <a16:creationId xmlns:a16="http://schemas.microsoft.com/office/drawing/2014/main" id="{C3E8680A-25A6-4707-9F47-3B2CA435969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7" name="Line 456">
            <a:extLst>
              <a:ext uri="{FF2B5EF4-FFF2-40B4-BE49-F238E27FC236}">
                <a16:creationId xmlns:a16="http://schemas.microsoft.com/office/drawing/2014/main" id="{8DF6E7FA-4BCD-4B54-8E48-493505B8630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58" name="Group 457">
          <a:extLst>
            <a:ext uri="{FF2B5EF4-FFF2-40B4-BE49-F238E27FC236}">
              <a16:creationId xmlns:a16="http://schemas.microsoft.com/office/drawing/2014/main" id="{15CADCBC-F91C-4DDD-BCA9-ED91C4C5098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59" name="Line 458">
            <a:extLst>
              <a:ext uri="{FF2B5EF4-FFF2-40B4-BE49-F238E27FC236}">
                <a16:creationId xmlns:a16="http://schemas.microsoft.com/office/drawing/2014/main" id="{50468B5E-B4A5-43A9-B28F-CB51992FAE9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" name="Line 459">
            <a:extLst>
              <a:ext uri="{FF2B5EF4-FFF2-40B4-BE49-F238E27FC236}">
                <a16:creationId xmlns:a16="http://schemas.microsoft.com/office/drawing/2014/main" id="{705367B8-5899-4418-888E-26AF4C76449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" name="Line 460">
            <a:extLst>
              <a:ext uri="{FF2B5EF4-FFF2-40B4-BE49-F238E27FC236}">
                <a16:creationId xmlns:a16="http://schemas.microsoft.com/office/drawing/2014/main" id="{E6BD7057-8B23-4714-98CB-CEF4F123CE2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62" name="Group 461">
          <a:extLst>
            <a:ext uri="{FF2B5EF4-FFF2-40B4-BE49-F238E27FC236}">
              <a16:creationId xmlns:a16="http://schemas.microsoft.com/office/drawing/2014/main" id="{1E532CC8-C565-4D88-A634-4D586FE154D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63" name="Line 462">
            <a:extLst>
              <a:ext uri="{FF2B5EF4-FFF2-40B4-BE49-F238E27FC236}">
                <a16:creationId xmlns:a16="http://schemas.microsoft.com/office/drawing/2014/main" id="{30869F32-9FD4-48CA-B8B6-9EECDA624B5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" name="Line 463">
            <a:extLst>
              <a:ext uri="{FF2B5EF4-FFF2-40B4-BE49-F238E27FC236}">
                <a16:creationId xmlns:a16="http://schemas.microsoft.com/office/drawing/2014/main" id="{25C415DD-BDE9-4653-B86C-26E954FD7A2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5" name="Line 464">
            <a:extLst>
              <a:ext uri="{FF2B5EF4-FFF2-40B4-BE49-F238E27FC236}">
                <a16:creationId xmlns:a16="http://schemas.microsoft.com/office/drawing/2014/main" id="{FB5B3474-0E0F-4621-BDA5-3AFEC7F2AC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66" name="Group 465">
          <a:extLst>
            <a:ext uri="{FF2B5EF4-FFF2-40B4-BE49-F238E27FC236}">
              <a16:creationId xmlns:a16="http://schemas.microsoft.com/office/drawing/2014/main" id="{599F4152-178A-4FC4-842D-FB82FFEE25B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67" name="Line 466">
            <a:extLst>
              <a:ext uri="{FF2B5EF4-FFF2-40B4-BE49-F238E27FC236}">
                <a16:creationId xmlns:a16="http://schemas.microsoft.com/office/drawing/2014/main" id="{D94F7145-0ED1-429F-9BBB-19526CCBC2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8" name="Line 467">
            <a:extLst>
              <a:ext uri="{FF2B5EF4-FFF2-40B4-BE49-F238E27FC236}">
                <a16:creationId xmlns:a16="http://schemas.microsoft.com/office/drawing/2014/main" id="{795CC607-3C50-44AA-81F9-48F963CE70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9" name="Line 468">
            <a:extLst>
              <a:ext uri="{FF2B5EF4-FFF2-40B4-BE49-F238E27FC236}">
                <a16:creationId xmlns:a16="http://schemas.microsoft.com/office/drawing/2014/main" id="{372EFB2B-8A0C-4F18-B406-60DA65E9336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70" name="Group 469">
          <a:extLst>
            <a:ext uri="{FF2B5EF4-FFF2-40B4-BE49-F238E27FC236}">
              <a16:creationId xmlns:a16="http://schemas.microsoft.com/office/drawing/2014/main" id="{E9748EDF-4D58-4688-9976-B19ED066E25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71" name="Line 470">
            <a:extLst>
              <a:ext uri="{FF2B5EF4-FFF2-40B4-BE49-F238E27FC236}">
                <a16:creationId xmlns:a16="http://schemas.microsoft.com/office/drawing/2014/main" id="{807958A4-29F1-48E5-8CFD-B0DABF34E5B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2" name="Line 471">
            <a:extLst>
              <a:ext uri="{FF2B5EF4-FFF2-40B4-BE49-F238E27FC236}">
                <a16:creationId xmlns:a16="http://schemas.microsoft.com/office/drawing/2014/main" id="{482B0434-971F-4C3C-9E20-B4899EC6A93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3" name="Line 472">
            <a:extLst>
              <a:ext uri="{FF2B5EF4-FFF2-40B4-BE49-F238E27FC236}">
                <a16:creationId xmlns:a16="http://schemas.microsoft.com/office/drawing/2014/main" id="{BFA38441-2D98-4A86-8AA5-8F0E6277A0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74" name="Group 473">
          <a:extLst>
            <a:ext uri="{FF2B5EF4-FFF2-40B4-BE49-F238E27FC236}">
              <a16:creationId xmlns:a16="http://schemas.microsoft.com/office/drawing/2014/main" id="{5A849AE0-9067-4381-B783-8134AF1BCC7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75" name="Line 474">
            <a:extLst>
              <a:ext uri="{FF2B5EF4-FFF2-40B4-BE49-F238E27FC236}">
                <a16:creationId xmlns:a16="http://schemas.microsoft.com/office/drawing/2014/main" id="{B12DF905-7FC0-4790-ABBB-9DBBC350AF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6" name="Line 475">
            <a:extLst>
              <a:ext uri="{FF2B5EF4-FFF2-40B4-BE49-F238E27FC236}">
                <a16:creationId xmlns:a16="http://schemas.microsoft.com/office/drawing/2014/main" id="{0943C9E8-5710-48FA-8EB1-E35CEE59E24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7" name="Line 476">
            <a:extLst>
              <a:ext uri="{FF2B5EF4-FFF2-40B4-BE49-F238E27FC236}">
                <a16:creationId xmlns:a16="http://schemas.microsoft.com/office/drawing/2014/main" id="{1F3A95B3-0DAC-42AE-B562-D5A44E8688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78" name="Group 477">
          <a:extLst>
            <a:ext uri="{FF2B5EF4-FFF2-40B4-BE49-F238E27FC236}">
              <a16:creationId xmlns:a16="http://schemas.microsoft.com/office/drawing/2014/main" id="{C2740D68-EC95-471D-8459-F7EBCB909BE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79" name="Line 478">
            <a:extLst>
              <a:ext uri="{FF2B5EF4-FFF2-40B4-BE49-F238E27FC236}">
                <a16:creationId xmlns:a16="http://schemas.microsoft.com/office/drawing/2014/main" id="{CAE732A8-E66D-4036-8FBC-BBD071CDB5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" name="Line 479">
            <a:extLst>
              <a:ext uri="{FF2B5EF4-FFF2-40B4-BE49-F238E27FC236}">
                <a16:creationId xmlns:a16="http://schemas.microsoft.com/office/drawing/2014/main" id="{71E2D572-26F0-4590-9817-0857BE3A0AC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" name="Line 480">
            <a:extLst>
              <a:ext uri="{FF2B5EF4-FFF2-40B4-BE49-F238E27FC236}">
                <a16:creationId xmlns:a16="http://schemas.microsoft.com/office/drawing/2014/main" id="{18723EFF-C96C-4CC5-B1D5-CAFD6EECC56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82" name="Group 481">
          <a:extLst>
            <a:ext uri="{FF2B5EF4-FFF2-40B4-BE49-F238E27FC236}">
              <a16:creationId xmlns:a16="http://schemas.microsoft.com/office/drawing/2014/main" id="{6607BB4C-9E75-428A-92F6-5BC7C7BBE2A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83" name="Line 482">
            <a:extLst>
              <a:ext uri="{FF2B5EF4-FFF2-40B4-BE49-F238E27FC236}">
                <a16:creationId xmlns:a16="http://schemas.microsoft.com/office/drawing/2014/main" id="{3B0E71A1-1DF4-48CD-B551-DD105F622B2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4" name="Line 483">
            <a:extLst>
              <a:ext uri="{FF2B5EF4-FFF2-40B4-BE49-F238E27FC236}">
                <a16:creationId xmlns:a16="http://schemas.microsoft.com/office/drawing/2014/main" id="{3FE883CE-9B33-40A9-8B25-DF09E98BBB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" name="Line 484">
            <a:extLst>
              <a:ext uri="{FF2B5EF4-FFF2-40B4-BE49-F238E27FC236}">
                <a16:creationId xmlns:a16="http://schemas.microsoft.com/office/drawing/2014/main" id="{A2D9319D-F99E-43C0-B5CF-0BF385B4419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86" name="Group 485">
          <a:extLst>
            <a:ext uri="{FF2B5EF4-FFF2-40B4-BE49-F238E27FC236}">
              <a16:creationId xmlns:a16="http://schemas.microsoft.com/office/drawing/2014/main" id="{EEDB7AC4-70AB-4DFB-AD20-8DB62329961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87" name="Line 486">
            <a:extLst>
              <a:ext uri="{FF2B5EF4-FFF2-40B4-BE49-F238E27FC236}">
                <a16:creationId xmlns:a16="http://schemas.microsoft.com/office/drawing/2014/main" id="{EA3232F3-812C-493B-BCA9-9B3A3565A3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8" name="Line 487">
            <a:extLst>
              <a:ext uri="{FF2B5EF4-FFF2-40B4-BE49-F238E27FC236}">
                <a16:creationId xmlns:a16="http://schemas.microsoft.com/office/drawing/2014/main" id="{EB224EA6-73E8-4253-AC4B-EE01D2F2043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9" name="Line 488">
            <a:extLst>
              <a:ext uri="{FF2B5EF4-FFF2-40B4-BE49-F238E27FC236}">
                <a16:creationId xmlns:a16="http://schemas.microsoft.com/office/drawing/2014/main" id="{14EF511E-584F-4AB9-B8D6-EDF9AE91771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90" name="Group 489">
          <a:extLst>
            <a:ext uri="{FF2B5EF4-FFF2-40B4-BE49-F238E27FC236}">
              <a16:creationId xmlns:a16="http://schemas.microsoft.com/office/drawing/2014/main" id="{BABBBC3C-D2A2-45C2-979C-BDE89FBC8C1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91" name="Line 490">
            <a:extLst>
              <a:ext uri="{FF2B5EF4-FFF2-40B4-BE49-F238E27FC236}">
                <a16:creationId xmlns:a16="http://schemas.microsoft.com/office/drawing/2014/main" id="{327A468F-9D4D-4AB9-8BE1-02899CF5D2B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2" name="Line 491">
            <a:extLst>
              <a:ext uri="{FF2B5EF4-FFF2-40B4-BE49-F238E27FC236}">
                <a16:creationId xmlns:a16="http://schemas.microsoft.com/office/drawing/2014/main" id="{42EAC014-F431-416C-999A-DA73F69D635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3" name="Line 492">
            <a:extLst>
              <a:ext uri="{FF2B5EF4-FFF2-40B4-BE49-F238E27FC236}">
                <a16:creationId xmlns:a16="http://schemas.microsoft.com/office/drawing/2014/main" id="{A02977A5-53F1-45A0-81E1-51C3EC2E2B2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94" name="Group 493">
          <a:extLst>
            <a:ext uri="{FF2B5EF4-FFF2-40B4-BE49-F238E27FC236}">
              <a16:creationId xmlns:a16="http://schemas.microsoft.com/office/drawing/2014/main" id="{AC10E2A2-B4EE-41E7-A8DC-6E87D34F0CB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95" name="Line 494">
            <a:extLst>
              <a:ext uri="{FF2B5EF4-FFF2-40B4-BE49-F238E27FC236}">
                <a16:creationId xmlns:a16="http://schemas.microsoft.com/office/drawing/2014/main" id="{FB6074ED-936D-4EFE-8CF9-79B414B49E4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" name="Line 495">
            <a:extLst>
              <a:ext uri="{FF2B5EF4-FFF2-40B4-BE49-F238E27FC236}">
                <a16:creationId xmlns:a16="http://schemas.microsoft.com/office/drawing/2014/main" id="{7B8DA793-BA33-4AA4-ADA6-847ADA14AC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" name="Line 496">
            <a:extLst>
              <a:ext uri="{FF2B5EF4-FFF2-40B4-BE49-F238E27FC236}">
                <a16:creationId xmlns:a16="http://schemas.microsoft.com/office/drawing/2014/main" id="{648092B5-3509-4907-83DB-238E2D95633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498" name="Group 497">
          <a:extLst>
            <a:ext uri="{FF2B5EF4-FFF2-40B4-BE49-F238E27FC236}">
              <a16:creationId xmlns:a16="http://schemas.microsoft.com/office/drawing/2014/main" id="{17313CBC-E403-493B-8EFE-257CB0D89F2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499" name="Line 498">
            <a:extLst>
              <a:ext uri="{FF2B5EF4-FFF2-40B4-BE49-F238E27FC236}">
                <a16:creationId xmlns:a16="http://schemas.microsoft.com/office/drawing/2014/main" id="{89A7A5F8-87D1-4CB6-8AFE-9FE2E32A06E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0" name="Line 499">
            <a:extLst>
              <a:ext uri="{FF2B5EF4-FFF2-40B4-BE49-F238E27FC236}">
                <a16:creationId xmlns:a16="http://schemas.microsoft.com/office/drawing/2014/main" id="{220C2064-3486-425B-9FF3-616C9E00D27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1" name="Line 500">
            <a:extLst>
              <a:ext uri="{FF2B5EF4-FFF2-40B4-BE49-F238E27FC236}">
                <a16:creationId xmlns:a16="http://schemas.microsoft.com/office/drawing/2014/main" id="{5AB9DA6B-FED6-44C6-8E98-C7BF9399735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02" name="Group 501">
          <a:extLst>
            <a:ext uri="{FF2B5EF4-FFF2-40B4-BE49-F238E27FC236}">
              <a16:creationId xmlns:a16="http://schemas.microsoft.com/office/drawing/2014/main" id="{106453F5-E7D0-460F-A31C-F42E6881507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03" name="Line 502">
            <a:extLst>
              <a:ext uri="{FF2B5EF4-FFF2-40B4-BE49-F238E27FC236}">
                <a16:creationId xmlns:a16="http://schemas.microsoft.com/office/drawing/2014/main" id="{6683C582-20EC-42F9-8331-F4439577CEF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" name="Line 503">
            <a:extLst>
              <a:ext uri="{FF2B5EF4-FFF2-40B4-BE49-F238E27FC236}">
                <a16:creationId xmlns:a16="http://schemas.microsoft.com/office/drawing/2014/main" id="{16503B16-A737-4E16-B6EC-57A5579DB69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5" name="Line 504">
            <a:extLst>
              <a:ext uri="{FF2B5EF4-FFF2-40B4-BE49-F238E27FC236}">
                <a16:creationId xmlns:a16="http://schemas.microsoft.com/office/drawing/2014/main" id="{DA0E3AA6-9B30-4494-ACB4-93C39ED3E1F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06" name="Group 505">
          <a:extLst>
            <a:ext uri="{FF2B5EF4-FFF2-40B4-BE49-F238E27FC236}">
              <a16:creationId xmlns:a16="http://schemas.microsoft.com/office/drawing/2014/main" id="{7656CED8-071C-4AF6-BE96-31E4A341C06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07" name="Line 506">
            <a:extLst>
              <a:ext uri="{FF2B5EF4-FFF2-40B4-BE49-F238E27FC236}">
                <a16:creationId xmlns:a16="http://schemas.microsoft.com/office/drawing/2014/main" id="{29C0E76D-C868-4E56-9B97-C32A2EC6B19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8" name="Line 507">
            <a:extLst>
              <a:ext uri="{FF2B5EF4-FFF2-40B4-BE49-F238E27FC236}">
                <a16:creationId xmlns:a16="http://schemas.microsoft.com/office/drawing/2014/main" id="{F98D9C82-48E2-4B7D-8EC4-239764BC3B3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9" name="Line 508">
            <a:extLst>
              <a:ext uri="{FF2B5EF4-FFF2-40B4-BE49-F238E27FC236}">
                <a16:creationId xmlns:a16="http://schemas.microsoft.com/office/drawing/2014/main" id="{B4FDB1F1-2532-4130-870B-74BF42407C7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10" name="Group 509">
          <a:extLst>
            <a:ext uri="{FF2B5EF4-FFF2-40B4-BE49-F238E27FC236}">
              <a16:creationId xmlns:a16="http://schemas.microsoft.com/office/drawing/2014/main" id="{336BD223-28D7-417A-858B-AB6712292CF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11" name="Line 510">
            <a:extLst>
              <a:ext uri="{FF2B5EF4-FFF2-40B4-BE49-F238E27FC236}">
                <a16:creationId xmlns:a16="http://schemas.microsoft.com/office/drawing/2014/main" id="{44B31FDB-F3F9-4EF2-84FD-F5EB486062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2" name="Line 511">
            <a:extLst>
              <a:ext uri="{FF2B5EF4-FFF2-40B4-BE49-F238E27FC236}">
                <a16:creationId xmlns:a16="http://schemas.microsoft.com/office/drawing/2014/main" id="{1AD30175-B38E-4DE3-AF9E-B418BC111D6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" name="Line 512">
            <a:extLst>
              <a:ext uri="{FF2B5EF4-FFF2-40B4-BE49-F238E27FC236}">
                <a16:creationId xmlns:a16="http://schemas.microsoft.com/office/drawing/2014/main" id="{E285D3E2-80E0-4F3F-884E-832F3A78A0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14" name="Group 513">
          <a:extLst>
            <a:ext uri="{FF2B5EF4-FFF2-40B4-BE49-F238E27FC236}">
              <a16:creationId xmlns:a16="http://schemas.microsoft.com/office/drawing/2014/main" id="{F346971B-06FA-49BE-A4A7-587DE513770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15" name="Line 514">
            <a:extLst>
              <a:ext uri="{FF2B5EF4-FFF2-40B4-BE49-F238E27FC236}">
                <a16:creationId xmlns:a16="http://schemas.microsoft.com/office/drawing/2014/main" id="{824D6C08-DFCA-4B65-A443-2724D1E0742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6" name="Line 515">
            <a:extLst>
              <a:ext uri="{FF2B5EF4-FFF2-40B4-BE49-F238E27FC236}">
                <a16:creationId xmlns:a16="http://schemas.microsoft.com/office/drawing/2014/main" id="{6320888B-1C21-44C9-BD44-75287A8217D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" name="Line 516">
            <a:extLst>
              <a:ext uri="{FF2B5EF4-FFF2-40B4-BE49-F238E27FC236}">
                <a16:creationId xmlns:a16="http://schemas.microsoft.com/office/drawing/2014/main" id="{3022A3C3-68F8-4EC9-A6B7-66E2FBC9BFB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18" name="Group 517">
          <a:extLst>
            <a:ext uri="{FF2B5EF4-FFF2-40B4-BE49-F238E27FC236}">
              <a16:creationId xmlns:a16="http://schemas.microsoft.com/office/drawing/2014/main" id="{BC68A810-1B2D-4150-9FC4-A7CD35214A9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19" name="Line 518">
            <a:extLst>
              <a:ext uri="{FF2B5EF4-FFF2-40B4-BE49-F238E27FC236}">
                <a16:creationId xmlns:a16="http://schemas.microsoft.com/office/drawing/2014/main" id="{4A1D452B-7C6B-4918-BE1F-53B0CCE80EE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0" name="Line 519">
            <a:extLst>
              <a:ext uri="{FF2B5EF4-FFF2-40B4-BE49-F238E27FC236}">
                <a16:creationId xmlns:a16="http://schemas.microsoft.com/office/drawing/2014/main" id="{31FC327F-12BC-4FCD-A8F7-64E60E9CCEF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1" name="Line 520">
            <a:extLst>
              <a:ext uri="{FF2B5EF4-FFF2-40B4-BE49-F238E27FC236}">
                <a16:creationId xmlns:a16="http://schemas.microsoft.com/office/drawing/2014/main" id="{BAD7E010-FBE1-403E-80E2-3445CA2A98E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22" name="Group 521">
          <a:extLst>
            <a:ext uri="{FF2B5EF4-FFF2-40B4-BE49-F238E27FC236}">
              <a16:creationId xmlns:a16="http://schemas.microsoft.com/office/drawing/2014/main" id="{E59A20E9-AD0A-4DF7-A15C-B68102A22CB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23" name="Line 522">
            <a:extLst>
              <a:ext uri="{FF2B5EF4-FFF2-40B4-BE49-F238E27FC236}">
                <a16:creationId xmlns:a16="http://schemas.microsoft.com/office/drawing/2014/main" id="{5CC6C2F1-0E37-4D09-BC53-42C965887CA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4" name="Line 523">
            <a:extLst>
              <a:ext uri="{FF2B5EF4-FFF2-40B4-BE49-F238E27FC236}">
                <a16:creationId xmlns:a16="http://schemas.microsoft.com/office/drawing/2014/main" id="{21A4EB28-A0F4-4420-BA2B-B5360E12787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5" name="Line 524">
            <a:extLst>
              <a:ext uri="{FF2B5EF4-FFF2-40B4-BE49-F238E27FC236}">
                <a16:creationId xmlns:a16="http://schemas.microsoft.com/office/drawing/2014/main" id="{FC24C875-C227-4735-AC10-20CD00E984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26" name="Group 525">
          <a:extLst>
            <a:ext uri="{FF2B5EF4-FFF2-40B4-BE49-F238E27FC236}">
              <a16:creationId xmlns:a16="http://schemas.microsoft.com/office/drawing/2014/main" id="{27F01A46-5835-4A88-94F9-EFA9233C54E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27" name="Line 526">
            <a:extLst>
              <a:ext uri="{FF2B5EF4-FFF2-40B4-BE49-F238E27FC236}">
                <a16:creationId xmlns:a16="http://schemas.microsoft.com/office/drawing/2014/main" id="{D58F5164-CFCB-4BC9-900D-929FFAB127B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8" name="Line 527">
            <a:extLst>
              <a:ext uri="{FF2B5EF4-FFF2-40B4-BE49-F238E27FC236}">
                <a16:creationId xmlns:a16="http://schemas.microsoft.com/office/drawing/2014/main" id="{E526D800-61BB-4BBF-B378-E7687F9AE3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9" name="Line 528">
            <a:extLst>
              <a:ext uri="{FF2B5EF4-FFF2-40B4-BE49-F238E27FC236}">
                <a16:creationId xmlns:a16="http://schemas.microsoft.com/office/drawing/2014/main" id="{C729C911-83AC-4638-847C-12E1049D5CE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30" name="Group 529">
          <a:extLst>
            <a:ext uri="{FF2B5EF4-FFF2-40B4-BE49-F238E27FC236}">
              <a16:creationId xmlns:a16="http://schemas.microsoft.com/office/drawing/2014/main" id="{F6DF78EA-0D2A-4466-8E59-8776F7FB28F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31" name="Line 530">
            <a:extLst>
              <a:ext uri="{FF2B5EF4-FFF2-40B4-BE49-F238E27FC236}">
                <a16:creationId xmlns:a16="http://schemas.microsoft.com/office/drawing/2014/main" id="{E82C83F0-BCE8-4D37-891B-9115A2594BC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2" name="Line 531">
            <a:extLst>
              <a:ext uri="{FF2B5EF4-FFF2-40B4-BE49-F238E27FC236}">
                <a16:creationId xmlns:a16="http://schemas.microsoft.com/office/drawing/2014/main" id="{0582D677-FFAB-49A4-913B-FD43918B724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3" name="Line 532">
            <a:extLst>
              <a:ext uri="{FF2B5EF4-FFF2-40B4-BE49-F238E27FC236}">
                <a16:creationId xmlns:a16="http://schemas.microsoft.com/office/drawing/2014/main" id="{7A5D9886-EE98-4674-A7CC-995E25B10AB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34" name="Group 533">
          <a:extLst>
            <a:ext uri="{FF2B5EF4-FFF2-40B4-BE49-F238E27FC236}">
              <a16:creationId xmlns:a16="http://schemas.microsoft.com/office/drawing/2014/main" id="{0948145E-F8E0-4673-81B9-FF07E5AE121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35" name="Line 534">
            <a:extLst>
              <a:ext uri="{FF2B5EF4-FFF2-40B4-BE49-F238E27FC236}">
                <a16:creationId xmlns:a16="http://schemas.microsoft.com/office/drawing/2014/main" id="{943FE756-14CF-4144-A825-44DA80B5451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6" name="Line 535">
            <a:extLst>
              <a:ext uri="{FF2B5EF4-FFF2-40B4-BE49-F238E27FC236}">
                <a16:creationId xmlns:a16="http://schemas.microsoft.com/office/drawing/2014/main" id="{F3E9239D-76BD-48A6-85D4-41211CBB3C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7" name="Line 536">
            <a:extLst>
              <a:ext uri="{FF2B5EF4-FFF2-40B4-BE49-F238E27FC236}">
                <a16:creationId xmlns:a16="http://schemas.microsoft.com/office/drawing/2014/main" id="{8DD60CEC-6F0C-4427-866B-F01C7354916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38" name="Group 537">
          <a:extLst>
            <a:ext uri="{FF2B5EF4-FFF2-40B4-BE49-F238E27FC236}">
              <a16:creationId xmlns:a16="http://schemas.microsoft.com/office/drawing/2014/main" id="{A59DD962-F7CD-409A-ADF1-91DFD132F87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39" name="Line 538">
            <a:extLst>
              <a:ext uri="{FF2B5EF4-FFF2-40B4-BE49-F238E27FC236}">
                <a16:creationId xmlns:a16="http://schemas.microsoft.com/office/drawing/2014/main" id="{979B4FCC-1E2A-49CA-84A6-492C7C73B9C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0" name="Line 539">
            <a:extLst>
              <a:ext uri="{FF2B5EF4-FFF2-40B4-BE49-F238E27FC236}">
                <a16:creationId xmlns:a16="http://schemas.microsoft.com/office/drawing/2014/main" id="{EFA5E153-3354-42BC-86F9-3A03FDFB49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1" name="Line 540">
            <a:extLst>
              <a:ext uri="{FF2B5EF4-FFF2-40B4-BE49-F238E27FC236}">
                <a16:creationId xmlns:a16="http://schemas.microsoft.com/office/drawing/2014/main" id="{7CE69848-6246-4858-9DB3-FDDAF12826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98D4596E-1E85-4F19-8A69-413D2A18F4A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43" name="Line 542">
            <a:extLst>
              <a:ext uri="{FF2B5EF4-FFF2-40B4-BE49-F238E27FC236}">
                <a16:creationId xmlns:a16="http://schemas.microsoft.com/office/drawing/2014/main" id="{594E0524-88FD-4E1F-91EA-571E7B46B83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4" name="Line 543">
            <a:extLst>
              <a:ext uri="{FF2B5EF4-FFF2-40B4-BE49-F238E27FC236}">
                <a16:creationId xmlns:a16="http://schemas.microsoft.com/office/drawing/2014/main" id="{DC071C5D-B0A2-464F-971F-8B52D60B680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5" name="Line 544">
            <a:extLst>
              <a:ext uri="{FF2B5EF4-FFF2-40B4-BE49-F238E27FC236}">
                <a16:creationId xmlns:a16="http://schemas.microsoft.com/office/drawing/2014/main" id="{B22FFEAD-37F8-4720-A61B-50CBEB156E4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46" name="Group 545">
          <a:extLst>
            <a:ext uri="{FF2B5EF4-FFF2-40B4-BE49-F238E27FC236}">
              <a16:creationId xmlns:a16="http://schemas.microsoft.com/office/drawing/2014/main" id="{0675E079-1481-41F8-98C0-149772E6042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47" name="Line 546">
            <a:extLst>
              <a:ext uri="{FF2B5EF4-FFF2-40B4-BE49-F238E27FC236}">
                <a16:creationId xmlns:a16="http://schemas.microsoft.com/office/drawing/2014/main" id="{5687884F-B694-4774-8F8E-E1E9E4E8602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8" name="Line 547">
            <a:extLst>
              <a:ext uri="{FF2B5EF4-FFF2-40B4-BE49-F238E27FC236}">
                <a16:creationId xmlns:a16="http://schemas.microsoft.com/office/drawing/2014/main" id="{1C764ADD-B90A-469C-AEA6-46BB63A7EAE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9" name="Line 548">
            <a:extLst>
              <a:ext uri="{FF2B5EF4-FFF2-40B4-BE49-F238E27FC236}">
                <a16:creationId xmlns:a16="http://schemas.microsoft.com/office/drawing/2014/main" id="{E8EE2FCB-E687-42B5-AE84-3D8A2BEF083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50" name="Group 549">
          <a:extLst>
            <a:ext uri="{FF2B5EF4-FFF2-40B4-BE49-F238E27FC236}">
              <a16:creationId xmlns:a16="http://schemas.microsoft.com/office/drawing/2014/main" id="{EF18AAF4-639D-4CC4-AC50-3C3EBD0985F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51" name="Line 550">
            <a:extLst>
              <a:ext uri="{FF2B5EF4-FFF2-40B4-BE49-F238E27FC236}">
                <a16:creationId xmlns:a16="http://schemas.microsoft.com/office/drawing/2014/main" id="{2AF98FCE-C260-429F-AE44-C70E0D2D531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2" name="Line 551">
            <a:extLst>
              <a:ext uri="{FF2B5EF4-FFF2-40B4-BE49-F238E27FC236}">
                <a16:creationId xmlns:a16="http://schemas.microsoft.com/office/drawing/2014/main" id="{CDB9A516-4338-4656-9070-F13F9AFA388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3" name="Line 552">
            <a:extLst>
              <a:ext uri="{FF2B5EF4-FFF2-40B4-BE49-F238E27FC236}">
                <a16:creationId xmlns:a16="http://schemas.microsoft.com/office/drawing/2014/main" id="{FB95DFC1-F22B-4B05-BE2B-C0961DB34EA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54" name="Group 553">
          <a:extLst>
            <a:ext uri="{FF2B5EF4-FFF2-40B4-BE49-F238E27FC236}">
              <a16:creationId xmlns:a16="http://schemas.microsoft.com/office/drawing/2014/main" id="{FFD529C5-C006-4225-85B4-4935B9C097C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55" name="Line 554">
            <a:extLst>
              <a:ext uri="{FF2B5EF4-FFF2-40B4-BE49-F238E27FC236}">
                <a16:creationId xmlns:a16="http://schemas.microsoft.com/office/drawing/2014/main" id="{FAD30FAA-E675-4472-8336-D7E4BCBB14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6" name="Line 555">
            <a:extLst>
              <a:ext uri="{FF2B5EF4-FFF2-40B4-BE49-F238E27FC236}">
                <a16:creationId xmlns:a16="http://schemas.microsoft.com/office/drawing/2014/main" id="{FFE4F3D2-223E-414C-ACBD-9068FA927FF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7" name="Line 556">
            <a:extLst>
              <a:ext uri="{FF2B5EF4-FFF2-40B4-BE49-F238E27FC236}">
                <a16:creationId xmlns:a16="http://schemas.microsoft.com/office/drawing/2014/main" id="{3AF7FAB0-B21E-4C44-8A98-FEEC26A867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58" name="Group 557">
          <a:extLst>
            <a:ext uri="{FF2B5EF4-FFF2-40B4-BE49-F238E27FC236}">
              <a16:creationId xmlns:a16="http://schemas.microsoft.com/office/drawing/2014/main" id="{481C34EE-EF03-48CF-80D6-53C666C4FAD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59" name="Line 558">
            <a:extLst>
              <a:ext uri="{FF2B5EF4-FFF2-40B4-BE49-F238E27FC236}">
                <a16:creationId xmlns:a16="http://schemas.microsoft.com/office/drawing/2014/main" id="{52A050B8-CD20-43BC-A4AA-FA7E4B8503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" name="Line 559">
            <a:extLst>
              <a:ext uri="{FF2B5EF4-FFF2-40B4-BE49-F238E27FC236}">
                <a16:creationId xmlns:a16="http://schemas.microsoft.com/office/drawing/2014/main" id="{41A47A44-E7B5-4EA7-8CD8-3AD5E4D2961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" name="Line 560">
            <a:extLst>
              <a:ext uri="{FF2B5EF4-FFF2-40B4-BE49-F238E27FC236}">
                <a16:creationId xmlns:a16="http://schemas.microsoft.com/office/drawing/2014/main" id="{D3D1FB19-39FD-45EF-AFC2-E218EB78913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62" name="Group 561">
          <a:extLst>
            <a:ext uri="{FF2B5EF4-FFF2-40B4-BE49-F238E27FC236}">
              <a16:creationId xmlns:a16="http://schemas.microsoft.com/office/drawing/2014/main" id="{3E88E5EB-B75C-4FC7-90F8-265D2A343D5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63" name="Line 562">
            <a:extLst>
              <a:ext uri="{FF2B5EF4-FFF2-40B4-BE49-F238E27FC236}">
                <a16:creationId xmlns:a16="http://schemas.microsoft.com/office/drawing/2014/main" id="{CFA2F883-AA68-4A84-AE78-F6D1F09EAD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4" name="Line 563">
            <a:extLst>
              <a:ext uri="{FF2B5EF4-FFF2-40B4-BE49-F238E27FC236}">
                <a16:creationId xmlns:a16="http://schemas.microsoft.com/office/drawing/2014/main" id="{E472FBF4-B89B-473B-A719-997814EE2DA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" name="Line 564">
            <a:extLst>
              <a:ext uri="{FF2B5EF4-FFF2-40B4-BE49-F238E27FC236}">
                <a16:creationId xmlns:a16="http://schemas.microsoft.com/office/drawing/2014/main" id="{754372BA-676F-4280-BBA1-0E46FB483F7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66" name="Group 565">
          <a:extLst>
            <a:ext uri="{FF2B5EF4-FFF2-40B4-BE49-F238E27FC236}">
              <a16:creationId xmlns:a16="http://schemas.microsoft.com/office/drawing/2014/main" id="{04B07725-1499-4FAC-B145-897A91C4C73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67" name="Line 566">
            <a:extLst>
              <a:ext uri="{FF2B5EF4-FFF2-40B4-BE49-F238E27FC236}">
                <a16:creationId xmlns:a16="http://schemas.microsoft.com/office/drawing/2014/main" id="{771D0835-081C-4A3A-BD07-0A6628D98FA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" name="Line 567">
            <a:extLst>
              <a:ext uri="{FF2B5EF4-FFF2-40B4-BE49-F238E27FC236}">
                <a16:creationId xmlns:a16="http://schemas.microsoft.com/office/drawing/2014/main" id="{D9A9C1A0-F9BF-487F-92B7-C2DD6641542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" name="Line 568">
            <a:extLst>
              <a:ext uri="{FF2B5EF4-FFF2-40B4-BE49-F238E27FC236}">
                <a16:creationId xmlns:a16="http://schemas.microsoft.com/office/drawing/2014/main" id="{29D436FC-FB33-47AD-B0B3-BF6058285B6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70" name="Group 569">
          <a:extLst>
            <a:ext uri="{FF2B5EF4-FFF2-40B4-BE49-F238E27FC236}">
              <a16:creationId xmlns:a16="http://schemas.microsoft.com/office/drawing/2014/main" id="{2565620A-CD86-4C49-8764-AB0CAB7CF0D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71" name="Line 570">
            <a:extLst>
              <a:ext uri="{FF2B5EF4-FFF2-40B4-BE49-F238E27FC236}">
                <a16:creationId xmlns:a16="http://schemas.microsoft.com/office/drawing/2014/main" id="{35AD912F-669C-4BC4-AF8F-EDD418011ED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" name="Line 571">
            <a:extLst>
              <a:ext uri="{FF2B5EF4-FFF2-40B4-BE49-F238E27FC236}">
                <a16:creationId xmlns:a16="http://schemas.microsoft.com/office/drawing/2014/main" id="{FFD723E1-B957-4123-B08C-DA8EB4E7F75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3" name="Line 572">
            <a:extLst>
              <a:ext uri="{FF2B5EF4-FFF2-40B4-BE49-F238E27FC236}">
                <a16:creationId xmlns:a16="http://schemas.microsoft.com/office/drawing/2014/main" id="{81D33324-7ABE-46C2-AA23-6563B7D4521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74" name="Group 573">
          <a:extLst>
            <a:ext uri="{FF2B5EF4-FFF2-40B4-BE49-F238E27FC236}">
              <a16:creationId xmlns:a16="http://schemas.microsoft.com/office/drawing/2014/main" id="{0D24404A-6DC0-449C-A6E3-E4F6680F128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75" name="Line 574">
            <a:extLst>
              <a:ext uri="{FF2B5EF4-FFF2-40B4-BE49-F238E27FC236}">
                <a16:creationId xmlns:a16="http://schemas.microsoft.com/office/drawing/2014/main" id="{1E263445-00D7-4CC7-984E-6A1F51CAB7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6" name="Line 575">
            <a:extLst>
              <a:ext uri="{FF2B5EF4-FFF2-40B4-BE49-F238E27FC236}">
                <a16:creationId xmlns:a16="http://schemas.microsoft.com/office/drawing/2014/main" id="{7D76238F-AE23-4A52-BAF1-562C6F9AA57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7" name="Line 576">
            <a:extLst>
              <a:ext uri="{FF2B5EF4-FFF2-40B4-BE49-F238E27FC236}">
                <a16:creationId xmlns:a16="http://schemas.microsoft.com/office/drawing/2014/main" id="{B587C9BD-DA8F-4FD7-BCF9-ADC37789B47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78" name="Group 1">
          <a:extLst>
            <a:ext uri="{FF2B5EF4-FFF2-40B4-BE49-F238E27FC236}">
              <a16:creationId xmlns:a16="http://schemas.microsoft.com/office/drawing/2014/main" id="{3A12F717-14BB-4F26-AB08-FE5ACCE4D43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79" name="Line 2">
            <a:extLst>
              <a:ext uri="{FF2B5EF4-FFF2-40B4-BE49-F238E27FC236}">
                <a16:creationId xmlns:a16="http://schemas.microsoft.com/office/drawing/2014/main" id="{7EDE89F5-D302-4E68-8719-89E994058E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0" name="Line 3">
            <a:extLst>
              <a:ext uri="{FF2B5EF4-FFF2-40B4-BE49-F238E27FC236}">
                <a16:creationId xmlns:a16="http://schemas.microsoft.com/office/drawing/2014/main" id="{06FBC190-3928-4C60-A943-30BADEF733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1" name="Line 4">
            <a:extLst>
              <a:ext uri="{FF2B5EF4-FFF2-40B4-BE49-F238E27FC236}">
                <a16:creationId xmlns:a16="http://schemas.microsoft.com/office/drawing/2014/main" id="{C7CDB852-9DDA-448A-B4FD-216C267C7F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82" name="Group 5">
          <a:extLst>
            <a:ext uri="{FF2B5EF4-FFF2-40B4-BE49-F238E27FC236}">
              <a16:creationId xmlns:a16="http://schemas.microsoft.com/office/drawing/2014/main" id="{73B4D299-14FF-4BC2-9472-034791348D2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83" name="Line 6">
            <a:extLst>
              <a:ext uri="{FF2B5EF4-FFF2-40B4-BE49-F238E27FC236}">
                <a16:creationId xmlns:a16="http://schemas.microsoft.com/office/drawing/2014/main" id="{0462D9E2-498C-4FB5-A756-B6DC61DD464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4" name="Line 7">
            <a:extLst>
              <a:ext uri="{FF2B5EF4-FFF2-40B4-BE49-F238E27FC236}">
                <a16:creationId xmlns:a16="http://schemas.microsoft.com/office/drawing/2014/main" id="{3EDC747F-258A-4B16-9541-87D948295A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5" name="Line 8">
            <a:extLst>
              <a:ext uri="{FF2B5EF4-FFF2-40B4-BE49-F238E27FC236}">
                <a16:creationId xmlns:a16="http://schemas.microsoft.com/office/drawing/2014/main" id="{7A7C6B3B-C6FE-4F89-B230-1E074B1225B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86" name="Group 9">
          <a:extLst>
            <a:ext uri="{FF2B5EF4-FFF2-40B4-BE49-F238E27FC236}">
              <a16:creationId xmlns:a16="http://schemas.microsoft.com/office/drawing/2014/main" id="{D5D9B40A-934F-48C9-91BD-C0D7F981CFB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87" name="Line 10">
            <a:extLst>
              <a:ext uri="{FF2B5EF4-FFF2-40B4-BE49-F238E27FC236}">
                <a16:creationId xmlns:a16="http://schemas.microsoft.com/office/drawing/2014/main" id="{4E09325F-AF73-4EF8-879A-4759A4AD5BC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8" name="Line 11">
            <a:extLst>
              <a:ext uri="{FF2B5EF4-FFF2-40B4-BE49-F238E27FC236}">
                <a16:creationId xmlns:a16="http://schemas.microsoft.com/office/drawing/2014/main" id="{E82D211E-F577-4188-9581-983F2FA786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9" name="Line 12">
            <a:extLst>
              <a:ext uri="{FF2B5EF4-FFF2-40B4-BE49-F238E27FC236}">
                <a16:creationId xmlns:a16="http://schemas.microsoft.com/office/drawing/2014/main" id="{3914383F-BC25-4704-A43F-EB2D525BA0F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90" name="Group 13">
          <a:extLst>
            <a:ext uri="{FF2B5EF4-FFF2-40B4-BE49-F238E27FC236}">
              <a16:creationId xmlns:a16="http://schemas.microsoft.com/office/drawing/2014/main" id="{35052F68-7D4B-408A-A006-74635C25498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91" name="Line 14">
            <a:extLst>
              <a:ext uri="{FF2B5EF4-FFF2-40B4-BE49-F238E27FC236}">
                <a16:creationId xmlns:a16="http://schemas.microsoft.com/office/drawing/2014/main" id="{668C623F-DD94-4C42-BD83-253193D07B6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2" name="Line 15">
            <a:extLst>
              <a:ext uri="{FF2B5EF4-FFF2-40B4-BE49-F238E27FC236}">
                <a16:creationId xmlns:a16="http://schemas.microsoft.com/office/drawing/2014/main" id="{A7FABC4D-D225-4830-A2AB-2CAC5C5DD08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3" name="Line 16">
            <a:extLst>
              <a:ext uri="{FF2B5EF4-FFF2-40B4-BE49-F238E27FC236}">
                <a16:creationId xmlns:a16="http://schemas.microsoft.com/office/drawing/2014/main" id="{88E49742-B912-449C-8E72-375158119B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94" name="Group 17">
          <a:extLst>
            <a:ext uri="{FF2B5EF4-FFF2-40B4-BE49-F238E27FC236}">
              <a16:creationId xmlns:a16="http://schemas.microsoft.com/office/drawing/2014/main" id="{61F5D731-ACF2-4A8F-A0A7-B9BA72F03BC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95" name="Line 18">
            <a:extLst>
              <a:ext uri="{FF2B5EF4-FFF2-40B4-BE49-F238E27FC236}">
                <a16:creationId xmlns:a16="http://schemas.microsoft.com/office/drawing/2014/main" id="{61DAB065-13B2-4640-B7B1-05383C86EE1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6" name="Line 19">
            <a:extLst>
              <a:ext uri="{FF2B5EF4-FFF2-40B4-BE49-F238E27FC236}">
                <a16:creationId xmlns:a16="http://schemas.microsoft.com/office/drawing/2014/main" id="{098CCF64-282A-46FD-A984-1AE8CD0317F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20">
            <a:extLst>
              <a:ext uri="{FF2B5EF4-FFF2-40B4-BE49-F238E27FC236}">
                <a16:creationId xmlns:a16="http://schemas.microsoft.com/office/drawing/2014/main" id="{F8A89B57-6F62-416E-88A5-8ECF0C55320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598" name="Group 21">
          <a:extLst>
            <a:ext uri="{FF2B5EF4-FFF2-40B4-BE49-F238E27FC236}">
              <a16:creationId xmlns:a16="http://schemas.microsoft.com/office/drawing/2014/main" id="{B76FC7E6-DD36-4290-B03C-661BE19DE73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599" name="Line 22">
            <a:extLst>
              <a:ext uri="{FF2B5EF4-FFF2-40B4-BE49-F238E27FC236}">
                <a16:creationId xmlns:a16="http://schemas.microsoft.com/office/drawing/2014/main" id="{3BE8DB38-F794-4BC3-8CEC-5E0F07B19DD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0" name="Line 23">
            <a:extLst>
              <a:ext uri="{FF2B5EF4-FFF2-40B4-BE49-F238E27FC236}">
                <a16:creationId xmlns:a16="http://schemas.microsoft.com/office/drawing/2014/main" id="{E1C44D28-58D0-493C-BA21-6FFF5239E3F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1" name="Line 24">
            <a:extLst>
              <a:ext uri="{FF2B5EF4-FFF2-40B4-BE49-F238E27FC236}">
                <a16:creationId xmlns:a16="http://schemas.microsoft.com/office/drawing/2014/main" id="{56A11343-4D0A-4390-B8F1-FD9455E8B51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02" name="Group 25">
          <a:extLst>
            <a:ext uri="{FF2B5EF4-FFF2-40B4-BE49-F238E27FC236}">
              <a16:creationId xmlns:a16="http://schemas.microsoft.com/office/drawing/2014/main" id="{4B4AAF5F-A79C-4640-A6A9-670B138DF77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03" name="Line 26">
            <a:extLst>
              <a:ext uri="{FF2B5EF4-FFF2-40B4-BE49-F238E27FC236}">
                <a16:creationId xmlns:a16="http://schemas.microsoft.com/office/drawing/2014/main" id="{6F93F57F-A737-4C20-B0A8-EC94EB1630B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4" name="Line 27">
            <a:extLst>
              <a:ext uri="{FF2B5EF4-FFF2-40B4-BE49-F238E27FC236}">
                <a16:creationId xmlns:a16="http://schemas.microsoft.com/office/drawing/2014/main" id="{E142A1D7-09EA-4BD4-9F51-F69082A6D06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5" name="Line 28">
            <a:extLst>
              <a:ext uri="{FF2B5EF4-FFF2-40B4-BE49-F238E27FC236}">
                <a16:creationId xmlns:a16="http://schemas.microsoft.com/office/drawing/2014/main" id="{189F6690-928D-4C67-A8EE-F66FC5D9C0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06" name="Group 29">
          <a:extLst>
            <a:ext uri="{FF2B5EF4-FFF2-40B4-BE49-F238E27FC236}">
              <a16:creationId xmlns:a16="http://schemas.microsoft.com/office/drawing/2014/main" id="{34E21C3A-3A91-4DC3-A90F-C56C2B4CADC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07" name="Line 30">
            <a:extLst>
              <a:ext uri="{FF2B5EF4-FFF2-40B4-BE49-F238E27FC236}">
                <a16:creationId xmlns:a16="http://schemas.microsoft.com/office/drawing/2014/main" id="{9A312CC8-510E-4E02-A46C-FE014CCFE78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8" name="Line 31">
            <a:extLst>
              <a:ext uri="{FF2B5EF4-FFF2-40B4-BE49-F238E27FC236}">
                <a16:creationId xmlns:a16="http://schemas.microsoft.com/office/drawing/2014/main" id="{3279EDCE-CE94-4B72-AC8C-DDEA0BAEFD8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9" name="Line 32">
            <a:extLst>
              <a:ext uri="{FF2B5EF4-FFF2-40B4-BE49-F238E27FC236}">
                <a16:creationId xmlns:a16="http://schemas.microsoft.com/office/drawing/2014/main" id="{B9F5C090-4C9E-4289-9A50-E09B290DD66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10" name="Group 33">
          <a:extLst>
            <a:ext uri="{FF2B5EF4-FFF2-40B4-BE49-F238E27FC236}">
              <a16:creationId xmlns:a16="http://schemas.microsoft.com/office/drawing/2014/main" id="{63D61B45-7CA6-431E-8A26-37360F91C98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11" name="Line 34">
            <a:extLst>
              <a:ext uri="{FF2B5EF4-FFF2-40B4-BE49-F238E27FC236}">
                <a16:creationId xmlns:a16="http://schemas.microsoft.com/office/drawing/2014/main" id="{EE41AA7E-B9E0-4935-96C3-5E96926E944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Line 35">
            <a:extLst>
              <a:ext uri="{FF2B5EF4-FFF2-40B4-BE49-F238E27FC236}">
                <a16:creationId xmlns:a16="http://schemas.microsoft.com/office/drawing/2014/main" id="{44EE5D31-8A63-45C0-9449-BD8DE22A05C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36">
            <a:extLst>
              <a:ext uri="{FF2B5EF4-FFF2-40B4-BE49-F238E27FC236}">
                <a16:creationId xmlns:a16="http://schemas.microsoft.com/office/drawing/2014/main" id="{583B446F-9C88-4FBB-81DB-377055EB36E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14" name="Group 37">
          <a:extLst>
            <a:ext uri="{FF2B5EF4-FFF2-40B4-BE49-F238E27FC236}">
              <a16:creationId xmlns:a16="http://schemas.microsoft.com/office/drawing/2014/main" id="{88D25B8E-E7B4-4068-ABFC-63E5E28A0B2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15" name="Line 38">
            <a:extLst>
              <a:ext uri="{FF2B5EF4-FFF2-40B4-BE49-F238E27FC236}">
                <a16:creationId xmlns:a16="http://schemas.microsoft.com/office/drawing/2014/main" id="{0A623627-500D-4EF1-A287-E63F395D3D5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" name="Line 39">
            <a:extLst>
              <a:ext uri="{FF2B5EF4-FFF2-40B4-BE49-F238E27FC236}">
                <a16:creationId xmlns:a16="http://schemas.microsoft.com/office/drawing/2014/main" id="{989705F5-248B-4595-8361-B4E62CC97E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7" name="Line 40">
            <a:extLst>
              <a:ext uri="{FF2B5EF4-FFF2-40B4-BE49-F238E27FC236}">
                <a16:creationId xmlns:a16="http://schemas.microsoft.com/office/drawing/2014/main" id="{1B5C418D-6435-4034-977F-1E4ADBFF243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18" name="Group 41">
          <a:extLst>
            <a:ext uri="{FF2B5EF4-FFF2-40B4-BE49-F238E27FC236}">
              <a16:creationId xmlns:a16="http://schemas.microsoft.com/office/drawing/2014/main" id="{7EC3FD20-726B-4A55-A5A2-67E253DA1D2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19" name="Line 42">
            <a:extLst>
              <a:ext uri="{FF2B5EF4-FFF2-40B4-BE49-F238E27FC236}">
                <a16:creationId xmlns:a16="http://schemas.microsoft.com/office/drawing/2014/main" id="{182B37C3-C876-4A15-B6BC-9359656CA0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0" name="Line 43">
            <a:extLst>
              <a:ext uri="{FF2B5EF4-FFF2-40B4-BE49-F238E27FC236}">
                <a16:creationId xmlns:a16="http://schemas.microsoft.com/office/drawing/2014/main" id="{864D5C55-B268-42C3-B587-CB2AD6825AB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1" name="Line 44">
            <a:extLst>
              <a:ext uri="{FF2B5EF4-FFF2-40B4-BE49-F238E27FC236}">
                <a16:creationId xmlns:a16="http://schemas.microsoft.com/office/drawing/2014/main" id="{BAAB73B9-0F0E-4575-AF8C-00CF05103F7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22" name="Group 45">
          <a:extLst>
            <a:ext uri="{FF2B5EF4-FFF2-40B4-BE49-F238E27FC236}">
              <a16:creationId xmlns:a16="http://schemas.microsoft.com/office/drawing/2014/main" id="{93DD8FFC-2ED9-4D73-A832-D72552AADC4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23" name="Line 46">
            <a:extLst>
              <a:ext uri="{FF2B5EF4-FFF2-40B4-BE49-F238E27FC236}">
                <a16:creationId xmlns:a16="http://schemas.microsoft.com/office/drawing/2014/main" id="{03F825A0-1CAE-4F47-A710-B9882DC36A2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4" name="Line 47">
            <a:extLst>
              <a:ext uri="{FF2B5EF4-FFF2-40B4-BE49-F238E27FC236}">
                <a16:creationId xmlns:a16="http://schemas.microsoft.com/office/drawing/2014/main" id="{E2070D94-C27E-4264-81F6-B60E00DF4F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5" name="Line 48">
            <a:extLst>
              <a:ext uri="{FF2B5EF4-FFF2-40B4-BE49-F238E27FC236}">
                <a16:creationId xmlns:a16="http://schemas.microsoft.com/office/drawing/2014/main" id="{6CB06876-53C7-4B7A-A245-A3916CE19C7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26" name="Group 49">
          <a:extLst>
            <a:ext uri="{FF2B5EF4-FFF2-40B4-BE49-F238E27FC236}">
              <a16:creationId xmlns:a16="http://schemas.microsoft.com/office/drawing/2014/main" id="{3E311C94-FC6B-4391-A2F3-98878BF6D5F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27" name="Line 50">
            <a:extLst>
              <a:ext uri="{FF2B5EF4-FFF2-40B4-BE49-F238E27FC236}">
                <a16:creationId xmlns:a16="http://schemas.microsoft.com/office/drawing/2014/main" id="{26A0894A-B873-48A1-9E12-7FCD974B27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8" name="Line 51">
            <a:extLst>
              <a:ext uri="{FF2B5EF4-FFF2-40B4-BE49-F238E27FC236}">
                <a16:creationId xmlns:a16="http://schemas.microsoft.com/office/drawing/2014/main" id="{5AE0FFBB-88D6-4E2C-B884-B78CFEA91F5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9" name="Line 52">
            <a:extLst>
              <a:ext uri="{FF2B5EF4-FFF2-40B4-BE49-F238E27FC236}">
                <a16:creationId xmlns:a16="http://schemas.microsoft.com/office/drawing/2014/main" id="{E22F2F52-7A74-4BED-896C-6EDF00BD53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30" name="Group 53">
          <a:extLst>
            <a:ext uri="{FF2B5EF4-FFF2-40B4-BE49-F238E27FC236}">
              <a16:creationId xmlns:a16="http://schemas.microsoft.com/office/drawing/2014/main" id="{EA51F4AB-9130-48F0-8626-378C55BCE25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31" name="Line 54">
            <a:extLst>
              <a:ext uri="{FF2B5EF4-FFF2-40B4-BE49-F238E27FC236}">
                <a16:creationId xmlns:a16="http://schemas.microsoft.com/office/drawing/2014/main" id="{2E895AEF-384A-4941-BB12-339BD1DF57B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2" name="Line 55">
            <a:extLst>
              <a:ext uri="{FF2B5EF4-FFF2-40B4-BE49-F238E27FC236}">
                <a16:creationId xmlns:a16="http://schemas.microsoft.com/office/drawing/2014/main" id="{559A9534-A055-4433-8793-F8593A5CBF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3" name="Line 56">
            <a:extLst>
              <a:ext uri="{FF2B5EF4-FFF2-40B4-BE49-F238E27FC236}">
                <a16:creationId xmlns:a16="http://schemas.microsoft.com/office/drawing/2014/main" id="{FB255BDE-4F2F-428F-8DFA-4D7E0F62EE1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34" name="Group 57">
          <a:extLst>
            <a:ext uri="{FF2B5EF4-FFF2-40B4-BE49-F238E27FC236}">
              <a16:creationId xmlns:a16="http://schemas.microsoft.com/office/drawing/2014/main" id="{4D48120E-D9A2-40F3-95BC-58A5A3C8C3D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35" name="Line 58">
            <a:extLst>
              <a:ext uri="{FF2B5EF4-FFF2-40B4-BE49-F238E27FC236}">
                <a16:creationId xmlns:a16="http://schemas.microsoft.com/office/drawing/2014/main" id="{F8E2F6EC-C80B-46DE-B0FE-12694C3BA59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6" name="Line 59">
            <a:extLst>
              <a:ext uri="{FF2B5EF4-FFF2-40B4-BE49-F238E27FC236}">
                <a16:creationId xmlns:a16="http://schemas.microsoft.com/office/drawing/2014/main" id="{4324E189-208E-4D4A-B8F1-D805B5BF87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7" name="Line 60">
            <a:extLst>
              <a:ext uri="{FF2B5EF4-FFF2-40B4-BE49-F238E27FC236}">
                <a16:creationId xmlns:a16="http://schemas.microsoft.com/office/drawing/2014/main" id="{5F26B3D3-2AA9-4D71-A19A-9EB42475FEF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38" name="Group 61">
          <a:extLst>
            <a:ext uri="{FF2B5EF4-FFF2-40B4-BE49-F238E27FC236}">
              <a16:creationId xmlns:a16="http://schemas.microsoft.com/office/drawing/2014/main" id="{AA74EEBD-47BD-4888-929A-75F115D7FF8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39" name="Line 62">
            <a:extLst>
              <a:ext uri="{FF2B5EF4-FFF2-40B4-BE49-F238E27FC236}">
                <a16:creationId xmlns:a16="http://schemas.microsoft.com/office/drawing/2014/main" id="{94878EF1-5460-456D-B952-A3DF8E3235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0" name="Line 63">
            <a:extLst>
              <a:ext uri="{FF2B5EF4-FFF2-40B4-BE49-F238E27FC236}">
                <a16:creationId xmlns:a16="http://schemas.microsoft.com/office/drawing/2014/main" id="{A61C25D4-A190-4591-8633-51EA89A77E9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1" name="Line 64">
            <a:extLst>
              <a:ext uri="{FF2B5EF4-FFF2-40B4-BE49-F238E27FC236}">
                <a16:creationId xmlns:a16="http://schemas.microsoft.com/office/drawing/2014/main" id="{817FFEA3-E10F-450B-83BA-99E3B28C780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42" name="Group 65">
          <a:extLst>
            <a:ext uri="{FF2B5EF4-FFF2-40B4-BE49-F238E27FC236}">
              <a16:creationId xmlns:a16="http://schemas.microsoft.com/office/drawing/2014/main" id="{8832EB7A-97CB-455C-80A8-139BECE8502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43" name="Line 66">
            <a:extLst>
              <a:ext uri="{FF2B5EF4-FFF2-40B4-BE49-F238E27FC236}">
                <a16:creationId xmlns:a16="http://schemas.microsoft.com/office/drawing/2014/main" id="{9A9DA85E-9A62-405D-B8A0-A0ADCC95C1A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4" name="Line 67">
            <a:extLst>
              <a:ext uri="{FF2B5EF4-FFF2-40B4-BE49-F238E27FC236}">
                <a16:creationId xmlns:a16="http://schemas.microsoft.com/office/drawing/2014/main" id="{A3DB162F-DEE0-4D7C-B216-5108ACAEED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5" name="Line 68">
            <a:extLst>
              <a:ext uri="{FF2B5EF4-FFF2-40B4-BE49-F238E27FC236}">
                <a16:creationId xmlns:a16="http://schemas.microsoft.com/office/drawing/2014/main" id="{8EF976A4-C1F3-41BC-B5AC-4532AF359F4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46" name="Group 69">
          <a:extLst>
            <a:ext uri="{FF2B5EF4-FFF2-40B4-BE49-F238E27FC236}">
              <a16:creationId xmlns:a16="http://schemas.microsoft.com/office/drawing/2014/main" id="{B22F5B37-E8E3-4BCD-879B-B6EC2F6123C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47" name="Line 70">
            <a:extLst>
              <a:ext uri="{FF2B5EF4-FFF2-40B4-BE49-F238E27FC236}">
                <a16:creationId xmlns:a16="http://schemas.microsoft.com/office/drawing/2014/main" id="{D7CF3CF8-2748-487C-BADA-B42B610B4A4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8" name="Line 71">
            <a:extLst>
              <a:ext uri="{FF2B5EF4-FFF2-40B4-BE49-F238E27FC236}">
                <a16:creationId xmlns:a16="http://schemas.microsoft.com/office/drawing/2014/main" id="{714EF0EE-87F7-42B5-9515-AEE9D1359F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9" name="Line 72">
            <a:extLst>
              <a:ext uri="{FF2B5EF4-FFF2-40B4-BE49-F238E27FC236}">
                <a16:creationId xmlns:a16="http://schemas.microsoft.com/office/drawing/2014/main" id="{357B196A-C220-471B-BA1C-D44C351A78A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50" name="Group 73">
          <a:extLst>
            <a:ext uri="{FF2B5EF4-FFF2-40B4-BE49-F238E27FC236}">
              <a16:creationId xmlns:a16="http://schemas.microsoft.com/office/drawing/2014/main" id="{E6795DE1-804A-4C7C-A8D7-722211F6D6D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51" name="Line 74">
            <a:extLst>
              <a:ext uri="{FF2B5EF4-FFF2-40B4-BE49-F238E27FC236}">
                <a16:creationId xmlns:a16="http://schemas.microsoft.com/office/drawing/2014/main" id="{A7A36C70-880A-49D8-9A72-1C845FE41E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2" name="Line 75">
            <a:extLst>
              <a:ext uri="{FF2B5EF4-FFF2-40B4-BE49-F238E27FC236}">
                <a16:creationId xmlns:a16="http://schemas.microsoft.com/office/drawing/2014/main" id="{C32FCF5A-E88E-4B1E-B546-507117AC055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3" name="Line 76">
            <a:extLst>
              <a:ext uri="{FF2B5EF4-FFF2-40B4-BE49-F238E27FC236}">
                <a16:creationId xmlns:a16="http://schemas.microsoft.com/office/drawing/2014/main" id="{3B64609D-3976-446D-81BD-E9892FF69F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54" name="Group 77">
          <a:extLst>
            <a:ext uri="{FF2B5EF4-FFF2-40B4-BE49-F238E27FC236}">
              <a16:creationId xmlns:a16="http://schemas.microsoft.com/office/drawing/2014/main" id="{A504198C-B998-4C11-AA33-F43303EA128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55" name="Line 78">
            <a:extLst>
              <a:ext uri="{FF2B5EF4-FFF2-40B4-BE49-F238E27FC236}">
                <a16:creationId xmlns:a16="http://schemas.microsoft.com/office/drawing/2014/main" id="{2E6D4792-5DBD-4C5E-B91D-000D8344868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6" name="Line 79">
            <a:extLst>
              <a:ext uri="{FF2B5EF4-FFF2-40B4-BE49-F238E27FC236}">
                <a16:creationId xmlns:a16="http://schemas.microsoft.com/office/drawing/2014/main" id="{D1D9D472-4410-4CA1-9437-40DCEA8FA7C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7" name="Line 80">
            <a:extLst>
              <a:ext uri="{FF2B5EF4-FFF2-40B4-BE49-F238E27FC236}">
                <a16:creationId xmlns:a16="http://schemas.microsoft.com/office/drawing/2014/main" id="{B239CCB0-0E3A-4AEB-81A0-1115E825B3D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58" name="Group 81">
          <a:extLst>
            <a:ext uri="{FF2B5EF4-FFF2-40B4-BE49-F238E27FC236}">
              <a16:creationId xmlns:a16="http://schemas.microsoft.com/office/drawing/2014/main" id="{9A6DF090-0968-4A57-8796-8329967E5EE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59" name="Line 82">
            <a:extLst>
              <a:ext uri="{FF2B5EF4-FFF2-40B4-BE49-F238E27FC236}">
                <a16:creationId xmlns:a16="http://schemas.microsoft.com/office/drawing/2014/main" id="{92CC783B-5FAC-410E-93A0-7FCC7B5CA14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" name="Line 83">
            <a:extLst>
              <a:ext uri="{FF2B5EF4-FFF2-40B4-BE49-F238E27FC236}">
                <a16:creationId xmlns:a16="http://schemas.microsoft.com/office/drawing/2014/main" id="{CC4821C4-4EFD-45B0-AEA0-B51D6DDC54D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" name="Line 84">
            <a:extLst>
              <a:ext uri="{FF2B5EF4-FFF2-40B4-BE49-F238E27FC236}">
                <a16:creationId xmlns:a16="http://schemas.microsoft.com/office/drawing/2014/main" id="{B9057150-16F3-47D8-AA00-2B5E5447170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62" name="Group 85">
          <a:extLst>
            <a:ext uri="{FF2B5EF4-FFF2-40B4-BE49-F238E27FC236}">
              <a16:creationId xmlns:a16="http://schemas.microsoft.com/office/drawing/2014/main" id="{A7A6187A-FC10-46C4-8357-B9C0AC2D947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63" name="Line 86">
            <a:extLst>
              <a:ext uri="{FF2B5EF4-FFF2-40B4-BE49-F238E27FC236}">
                <a16:creationId xmlns:a16="http://schemas.microsoft.com/office/drawing/2014/main" id="{7AA1C4FF-D6DB-43BD-AE82-44067A91C1F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" name="Line 87">
            <a:extLst>
              <a:ext uri="{FF2B5EF4-FFF2-40B4-BE49-F238E27FC236}">
                <a16:creationId xmlns:a16="http://schemas.microsoft.com/office/drawing/2014/main" id="{EABE7B0A-F1A1-4FEC-A851-7ACA401E46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" name="Line 88">
            <a:extLst>
              <a:ext uri="{FF2B5EF4-FFF2-40B4-BE49-F238E27FC236}">
                <a16:creationId xmlns:a16="http://schemas.microsoft.com/office/drawing/2014/main" id="{66C20401-6A23-4F7F-AE4D-23C995CB5E0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66" name="Group 89">
          <a:extLst>
            <a:ext uri="{FF2B5EF4-FFF2-40B4-BE49-F238E27FC236}">
              <a16:creationId xmlns:a16="http://schemas.microsoft.com/office/drawing/2014/main" id="{BAD052A3-9897-4BB9-8528-506D1BF353E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67" name="Line 90">
            <a:extLst>
              <a:ext uri="{FF2B5EF4-FFF2-40B4-BE49-F238E27FC236}">
                <a16:creationId xmlns:a16="http://schemas.microsoft.com/office/drawing/2014/main" id="{B58BA7B2-5B37-4509-81D0-843BE5211CD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" name="Line 91">
            <a:extLst>
              <a:ext uri="{FF2B5EF4-FFF2-40B4-BE49-F238E27FC236}">
                <a16:creationId xmlns:a16="http://schemas.microsoft.com/office/drawing/2014/main" id="{D4DA2075-2FEB-4ADB-934B-70C106EFA65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" name="Line 92">
            <a:extLst>
              <a:ext uri="{FF2B5EF4-FFF2-40B4-BE49-F238E27FC236}">
                <a16:creationId xmlns:a16="http://schemas.microsoft.com/office/drawing/2014/main" id="{4AA3C668-A466-4A72-9B57-A757B6B64A3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70" name="Group 93">
          <a:extLst>
            <a:ext uri="{FF2B5EF4-FFF2-40B4-BE49-F238E27FC236}">
              <a16:creationId xmlns:a16="http://schemas.microsoft.com/office/drawing/2014/main" id="{1A7F205D-A664-4D98-9FD7-682175FE1AD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71" name="Line 94">
            <a:extLst>
              <a:ext uri="{FF2B5EF4-FFF2-40B4-BE49-F238E27FC236}">
                <a16:creationId xmlns:a16="http://schemas.microsoft.com/office/drawing/2014/main" id="{AED700EE-031B-4BF4-BAD7-D5BCCD4307B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" name="Line 95">
            <a:extLst>
              <a:ext uri="{FF2B5EF4-FFF2-40B4-BE49-F238E27FC236}">
                <a16:creationId xmlns:a16="http://schemas.microsoft.com/office/drawing/2014/main" id="{645B686D-0A78-4C7E-BACA-A11BB9E47E5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" name="Line 96">
            <a:extLst>
              <a:ext uri="{FF2B5EF4-FFF2-40B4-BE49-F238E27FC236}">
                <a16:creationId xmlns:a16="http://schemas.microsoft.com/office/drawing/2014/main" id="{775C178F-97B9-4882-AE07-D443F57B0DD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74" name="Group 97">
          <a:extLst>
            <a:ext uri="{FF2B5EF4-FFF2-40B4-BE49-F238E27FC236}">
              <a16:creationId xmlns:a16="http://schemas.microsoft.com/office/drawing/2014/main" id="{C0FFA826-D258-4DAA-9F28-05584AE87BC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75" name="Line 98">
            <a:extLst>
              <a:ext uri="{FF2B5EF4-FFF2-40B4-BE49-F238E27FC236}">
                <a16:creationId xmlns:a16="http://schemas.microsoft.com/office/drawing/2014/main" id="{2FF12E7D-78FF-400B-90A0-554A6CF67A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6" name="Line 99">
            <a:extLst>
              <a:ext uri="{FF2B5EF4-FFF2-40B4-BE49-F238E27FC236}">
                <a16:creationId xmlns:a16="http://schemas.microsoft.com/office/drawing/2014/main" id="{3B41E87A-8B7D-476E-80D0-9B4D543546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7" name="Line 100">
            <a:extLst>
              <a:ext uri="{FF2B5EF4-FFF2-40B4-BE49-F238E27FC236}">
                <a16:creationId xmlns:a16="http://schemas.microsoft.com/office/drawing/2014/main" id="{60DFE08B-4C59-4685-B0F6-124EDF19C29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78" name="Group 101">
          <a:extLst>
            <a:ext uri="{FF2B5EF4-FFF2-40B4-BE49-F238E27FC236}">
              <a16:creationId xmlns:a16="http://schemas.microsoft.com/office/drawing/2014/main" id="{7EAEC0D0-FDD0-43B0-800A-C4F64ADD191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79" name="Line 102">
            <a:extLst>
              <a:ext uri="{FF2B5EF4-FFF2-40B4-BE49-F238E27FC236}">
                <a16:creationId xmlns:a16="http://schemas.microsoft.com/office/drawing/2014/main" id="{1C3CFA92-ED30-4172-AD55-130B772DBD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0" name="Line 103">
            <a:extLst>
              <a:ext uri="{FF2B5EF4-FFF2-40B4-BE49-F238E27FC236}">
                <a16:creationId xmlns:a16="http://schemas.microsoft.com/office/drawing/2014/main" id="{F27CD30D-5544-4E22-81AA-0B70C1305FA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1" name="Line 104">
            <a:extLst>
              <a:ext uri="{FF2B5EF4-FFF2-40B4-BE49-F238E27FC236}">
                <a16:creationId xmlns:a16="http://schemas.microsoft.com/office/drawing/2014/main" id="{6CF69375-C68B-4D8B-A073-7277538918D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82" name="Group 105">
          <a:extLst>
            <a:ext uri="{FF2B5EF4-FFF2-40B4-BE49-F238E27FC236}">
              <a16:creationId xmlns:a16="http://schemas.microsoft.com/office/drawing/2014/main" id="{9D4724F4-88D9-49B5-876D-834DEBD4443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83" name="Line 106">
            <a:extLst>
              <a:ext uri="{FF2B5EF4-FFF2-40B4-BE49-F238E27FC236}">
                <a16:creationId xmlns:a16="http://schemas.microsoft.com/office/drawing/2014/main" id="{56A5D5C9-DEE6-4F4F-9E8C-B842BBBE801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4" name="Line 107">
            <a:extLst>
              <a:ext uri="{FF2B5EF4-FFF2-40B4-BE49-F238E27FC236}">
                <a16:creationId xmlns:a16="http://schemas.microsoft.com/office/drawing/2014/main" id="{6AE1059D-95DE-4FF4-9CFF-2273149CDD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5" name="Line 108">
            <a:extLst>
              <a:ext uri="{FF2B5EF4-FFF2-40B4-BE49-F238E27FC236}">
                <a16:creationId xmlns:a16="http://schemas.microsoft.com/office/drawing/2014/main" id="{DB3B65D3-3DB5-4325-968B-77081C00586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86" name="Group 109">
          <a:extLst>
            <a:ext uri="{FF2B5EF4-FFF2-40B4-BE49-F238E27FC236}">
              <a16:creationId xmlns:a16="http://schemas.microsoft.com/office/drawing/2014/main" id="{A75CABD8-7E78-4876-A658-ED01752C34F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87" name="Line 110">
            <a:extLst>
              <a:ext uri="{FF2B5EF4-FFF2-40B4-BE49-F238E27FC236}">
                <a16:creationId xmlns:a16="http://schemas.microsoft.com/office/drawing/2014/main" id="{15AB9A75-D17A-4D6F-8405-6CDA036B2B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8" name="Line 111">
            <a:extLst>
              <a:ext uri="{FF2B5EF4-FFF2-40B4-BE49-F238E27FC236}">
                <a16:creationId xmlns:a16="http://schemas.microsoft.com/office/drawing/2014/main" id="{CFBEB8FE-2342-4FF8-BFC8-1E88B810F2A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9" name="Line 112">
            <a:extLst>
              <a:ext uri="{FF2B5EF4-FFF2-40B4-BE49-F238E27FC236}">
                <a16:creationId xmlns:a16="http://schemas.microsoft.com/office/drawing/2014/main" id="{7B6A4699-49DF-47D2-9CDA-634BB557A2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90" name="Group 113">
          <a:extLst>
            <a:ext uri="{FF2B5EF4-FFF2-40B4-BE49-F238E27FC236}">
              <a16:creationId xmlns:a16="http://schemas.microsoft.com/office/drawing/2014/main" id="{683F504D-A75E-49BF-8512-E8BC3E84FB7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91" name="Line 114">
            <a:extLst>
              <a:ext uri="{FF2B5EF4-FFF2-40B4-BE49-F238E27FC236}">
                <a16:creationId xmlns:a16="http://schemas.microsoft.com/office/drawing/2014/main" id="{A0568D58-C2D2-408E-83F1-065F85ED160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2" name="Line 115">
            <a:extLst>
              <a:ext uri="{FF2B5EF4-FFF2-40B4-BE49-F238E27FC236}">
                <a16:creationId xmlns:a16="http://schemas.microsoft.com/office/drawing/2014/main" id="{AB8A4D6D-CE3F-42CE-8E4A-53E681879BC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3" name="Line 116">
            <a:extLst>
              <a:ext uri="{FF2B5EF4-FFF2-40B4-BE49-F238E27FC236}">
                <a16:creationId xmlns:a16="http://schemas.microsoft.com/office/drawing/2014/main" id="{C32834F9-B8C3-4E0C-AD26-6DED071669A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94" name="Group 117">
          <a:extLst>
            <a:ext uri="{FF2B5EF4-FFF2-40B4-BE49-F238E27FC236}">
              <a16:creationId xmlns:a16="http://schemas.microsoft.com/office/drawing/2014/main" id="{C5071D11-3285-4335-A470-268208E064B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95" name="Line 118">
            <a:extLst>
              <a:ext uri="{FF2B5EF4-FFF2-40B4-BE49-F238E27FC236}">
                <a16:creationId xmlns:a16="http://schemas.microsoft.com/office/drawing/2014/main" id="{944A3220-6F06-4207-801C-C6970317513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6" name="Line 119">
            <a:extLst>
              <a:ext uri="{FF2B5EF4-FFF2-40B4-BE49-F238E27FC236}">
                <a16:creationId xmlns:a16="http://schemas.microsoft.com/office/drawing/2014/main" id="{3A2486EB-F25E-44BF-9038-6E344AC6B20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7" name="Line 120">
            <a:extLst>
              <a:ext uri="{FF2B5EF4-FFF2-40B4-BE49-F238E27FC236}">
                <a16:creationId xmlns:a16="http://schemas.microsoft.com/office/drawing/2014/main" id="{7278E995-182A-4301-BF97-B1D58C0256D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698" name="Group 121">
          <a:extLst>
            <a:ext uri="{FF2B5EF4-FFF2-40B4-BE49-F238E27FC236}">
              <a16:creationId xmlns:a16="http://schemas.microsoft.com/office/drawing/2014/main" id="{6175E19F-F1DC-4B33-BAFC-DFDD931A97E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699" name="Line 122">
            <a:extLst>
              <a:ext uri="{FF2B5EF4-FFF2-40B4-BE49-F238E27FC236}">
                <a16:creationId xmlns:a16="http://schemas.microsoft.com/office/drawing/2014/main" id="{3CBC6567-A237-4C1F-A54A-3B672A08547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0" name="Line 123">
            <a:extLst>
              <a:ext uri="{FF2B5EF4-FFF2-40B4-BE49-F238E27FC236}">
                <a16:creationId xmlns:a16="http://schemas.microsoft.com/office/drawing/2014/main" id="{D09DFE71-7AC4-43D4-A90A-D65AE4EB54A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1" name="Line 124">
            <a:extLst>
              <a:ext uri="{FF2B5EF4-FFF2-40B4-BE49-F238E27FC236}">
                <a16:creationId xmlns:a16="http://schemas.microsoft.com/office/drawing/2014/main" id="{220E43AD-C4C0-4AAB-807F-3FB7BEDA78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02" name="Group 125">
          <a:extLst>
            <a:ext uri="{FF2B5EF4-FFF2-40B4-BE49-F238E27FC236}">
              <a16:creationId xmlns:a16="http://schemas.microsoft.com/office/drawing/2014/main" id="{D59BF1B0-19F3-43EA-8283-FAA31FE1269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03" name="Line 126">
            <a:extLst>
              <a:ext uri="{FF2B5EF4-FFF2-40B4-BE49-F238E27FC236}">
                <a16:creationId xmlns:a16="http://schemas.microsoft.com/office/drawing/2014/main" id="{33F3F75F-4E4B-499C-A347-8FA5C2F0876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4" name="Line 127">
            <a:extLst>
              <a:ext uri="{FF2B5EF4-FFF2-40B4-BE49-F238E27FC236}">
                <a16:creationId xmlns:a16="http://schemas.microsoft.com/office/drawing/2014/main" id="{82240588-D62B-4F85-992F-417D4F6F317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5" name="Line 128">
            <a:extLst>
              <a:ext uri="{FF2B5EF4-FFF2-40B4-BE49-F238E27FC236}">
                <a16:creationId xmlns:a16="http://schemas.microsoft.com/office/drawing/2014/main" id="{33C010DE-99E8-4961-AAC4-51F51F19A1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06" name="Group 129">
          <a:extLst>
            <a:ext uri="{FF2B5EF4-FFF2-40B4-BE49-F238E27FC236}">
              <a16:creationId xmlns:a16="http://schemas.microsoft.com/office/drawing/2014/main" id="{27934C72-BE81-4E8B-9E27-96AF8905727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07" name="Line 130">
            <a:extLst>
              <a:ext uri="{FF2B5EF4-FFF2-40B4-BE49-F238E27FC236}">
                <a16:creationId xmlns:a16="http://schemas.microsoft.com/office/drawing/2014/main" id="{EC866D16-741A-4FF4-ACD3-011B69B98D3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8" name="Line 131">
            <a:extLst>
              <a:ext uri="{FF2B5EF4-FFF2-40B4-BE49-F238E27FC236}">
                <a16:creationId xmlns:a16="http://schemas.microsoft.com/office/drawing/2014/main" id="{3CD947B7-CF05-494D-B1A0-DF331EF53EE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9" name="Line 132">
            <a:extLst>
              <a:ext uri="{FF2B5EF4-FFF2-40B4-BE49-F238E27FC236}">
                <a16:creationId xmlns:a16="http://schemas.microsoft.com/office/drawing/2014/main" id="{921FB27C-5C16-4495-B03B-109DD06983F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10" name="Group 133">
          <a:extLst>
            <a:ext uri="{FF2B5EF4-FFF2-40B4-BE49-F238E27FC236}">
              <a16:creationId xmlns:a16="http://schemas.microsoft.com/office/drawing/2014/main" id="{E02B9E79-4F40-4446-8423-2A09720F91B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11" name="Line 134">
            <a:extLst>
              <a:ext uri="{FF2B5EF4-FFF2-40B4-BE49-F238E27FC236}">
                <a16:creationId xmlns:a16="http://schemas.microsoft.com/office/drawing/2014/main" id="{50688DF7-79DD-4112-BAC2-B460DD6C5B9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2" name="Line 135">
            <a:extLst>
              <a:ext uri="{FF2B5EF4-FFF2-40B4-BE49-F238E27FC236}">
                <a16:creationId xmlns:a16="http://schemas.microsoft.com/office/drawing/2014/main" id="{12A48AAC-E4DA-4042-AF91-9524F8BB18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3" name="Line 136">
            <a:extLst>
              <a:ext uri="{FF2B5EF4-FFF2-40B4-BE49-F238E27FC236}">
                <a16:creationId xmlns:a16="http://schemas.microsoft.com/office/drawing/2014/main" id="{4A34396C-CE07-42B8-8A78-E7E01B1890F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14" name="Group 137">
          <a:extLst>
            <a:ext uri="{FF2B5EF4-FFF2-40B4-BE49-F238E27FC236}">
              <a16:creationId xmlns:a16="http://schemas.microsoft.com/office/drawing/2014/main" id="{6455744F-D9EF-4736-A35D-E2ADFDB650A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15" name="Line 138">
            <a:extLst>
              <a:ext uri="{FF2B5EF4-FFF2-40B4-BE49-F238E27FC236}">
                <a16:creationId xmlns:a16="http://schemas.microsoft.com/office/drawing/2014/main" id="{A648FC3D-A6FD-4000-A73F-8AE16A231D2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6" name="Line 139">
            <a:extLst>
              <a:ext uri="{FF2B5EF4-FFF2-40B4-BE49-F238E27FC236}">
                <a16:creationId xmlns:a16="http://schemas.microsoft.com/office/drawing/2014/main" id="{7FF0C88B-505A-4DFC-A262-E3920E492CF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" name="Line 140">
            <a:extLst>
              <a:ext uri="{FF2B5EF4-FFF2-40B4-BE49-F238E27FC236}">
                <a16:creationId xmlns:a16="http://schemas.microsoft.com/office/drawing/2014/main" id="{A5C48C26-86A2-418A-8BCC-C13B41633DF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18" name="Group 141">
          <a:extLst>
            <a:ext uri="{FF2B5EF4-FFF2-40B4-BE49-F238E27FC236}">
              <a16:creationId xmlns:a16="http://schemas.microsoft.com/office/drawing/2014/main" id="{48A9C7EB-3158-4C00-8C45-1830099F172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19" name="Line 142">
            <a:extLst>
              <a:ext uri="{FF2B5EF4-FFF2-40B4-BE49-F238E27FC236}">
                <a16:creationId xmlns:a16="http://schemas.microsoft.com/office/drawing/2014/main" id="{BE297756-54EF-4606-BC1B-2D09DE0A5DE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" name="Line 143">
            <a:extLst>
              <a:ext uri="{FF2B5EF4-FFF2-40B4-BE49-F238E27FC236}">
                <a16:creationId xmlns:a16="http://schemas.microsoft.com/office/drawing/2014/main" id="{4D169036-694C-47C2-9BA0-DFDC314F307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" name="Line 144">
            <a:extLst>
              <a:ext uri="{FF2B5EF4-FFF2-40B4-BE49-F238E27FC236}">
                <a16:creationId xmlns:a16="http://schemas.microsoft.com/office/drawing/2014/main" id="{B6089465-AE8C-42DC-919D-8888A75729F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22" name="Group 145">
          <a:extLst>
            <a:ext uri="{FF2B5EF4-FFF2-40B4-BE49-F238E27FC236}">
              <a16:creationId xmlns:a16="http://schemas.microsoft.com/office/drawing/2014/main" id="{AABDBB75-68E9-4D4F-8B56-57D9E05059F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23" name="Line 146">
            <a:extLst>
              <a:ext uri="{FF2B5EF4-FFF2-40B4-BE49-F238E27FC236}">
                <a16:creationId xmlns:a16="http://schemas.microsoft.com/office/drawing/2014/main" id="{CE1A7D46-DF6C-42AD-93F2-60622DCEB1C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4" name="Line 147">
            <a:extLst>
              <a:ext uri="{FF2B5EF4-FFF2-40B4-BE49-F238E27FC236}">
                <a16:creationId xmlns:a16="http://schemas.microsoft.com/office/drawing/2014/main" id="{ACCDE360-E229-4B11-85E5-96E1A3A526E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5" name="Line 148">
            <a:extLst>
              <a:ext uri="{FF2B5EF4-FFF2-40B4-BE49-F238E27FC236}">
                <a16:creationId xmlns:a16="http://schemas.microsoft.com/office/drawing/2014/main" id="{AF7317A7-0354-46E2-AC5E-306C8BF3ED0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26" name="Group 149">
          <a:extLst>
            <a:ext uri="{FF2B5EF4-FFF2-40B4-BE49-F238E27FC236}">
              <a16:creationId xmlns:a16="http://schemas.microsoft.com/office/drawing/2014/main" id="{F26EDE07-BD8C-4540-81A3-259145DFC84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27" name="Line 150">
            <a:extLst>
              <a:ext uri="{FF2B5EF4-FFF2-40B4-BE49-F238E27FC236}">
                <a16:creationId xmlns:a16="http://schemas.microsoft.com/office/drawing/2014/main" id="{206DE6C9-257A-47E1-AA11-05265E8F1CD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8" name="Line 151">
            <a:extLst>
              <a:ext uri="{FF2B5EF4-FFF2-40B4-BE49-F238E27FC236}">
                <a16:creationId xmlns:a16="http://schemas.microsoft.com/office/drawing/2014/main" id="{C800E39A-726B-467D-A0BB-E14D9F978EE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9" name="Line 152">
            <a:extLst>
              <a:ext uri="{FF2B5EF4-FFF2-40B4-BE49-F238E27FC236}">
                <a16:creationId xmlns:a16="http://schemas.microsoft.com/office/drawing/2014/main" id="{FC03DACC-35EB-4C27-B9EB-060795C394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30" name="Group 153">
          <a:extLst>
            <a:ext uri="{FF2B5EF4-FFF2-40B4-BE49-F238E27FC236}">
              <a16:creationId xmlns:a16="http://schemas.microsoft.com/office/drawing/2014/main" id="{57281795-62EB-4F29-8BC2-81B69B8A691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31" name="Line 154">
            <a:extLst>
              <a:ext uri="{FF2B5EF4-FFF2-40B4-BE49-F238E27FC236}">
                <a16:creationId xmlns:a16="http://schemas.microsoft.com/office/drawing/2014/main" id="{CF0410B7-CCDA-4DDF-929F-F5BF4F5BE7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2" name="Line 155">
            <a:extLst>
              <a:ext uri="{FF2B5EF4-FFF2-40B4-BE49-F238E27FC236}">
                <a16:creationId xmlns:a16="http://schemas.microsoft.com/office/drawing/2014/main" id="{084B705A-98EC-4A5D-A2A9-1915BEB6703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3" name="Line 156">
            <a:extLst>
              <a:ext uri="{FF2B5EF4-FFF2-40B4-BE49-F238E27FC236}">
                <a16:creationId xmlns:a16="http://schemas.microsoft.com/office/drawing/2014/main" id="{28A2A0B5-C71C-4638-97FA-AB1E1DB1FA0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34" name="Group 157">
          <a:extLst>
            <a:ext uri="{FF2B5EF4-FFF2-40B4-BE49-F238E27FC236}">
              <a16:creationId xmlns:a16="http://schemas.microsoft.com/office/drawing/2014/main" id="{1E5D3379-3A66-4A98-A41A-4CF876B1B74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35" name="Line 158">
            <a:extLst>
              <a:ext uri="{FF2B5EF4-FFF2-40B4-BE49-F238E27FC236}">
                <a16:creationId xmlns:a16="http://schemas.microsoft.com/office/drawing/2014/main" id="{C3100479-B564-443F-B522-F9E04B6C598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6" name="Line 159">
            <a:extLst>
              <a:ext uri="{FF2B5EF4-FFF2-40B4-BE49-F238E27FC236}">
                <a16:creationId xmlns:a16="http://schemas.microsoft.com/office/drawing/2014/main" id="{BEAB9781-0E77-4925-9843-D58DC371DC9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7" name="Line 160">
            <a:extLst>
              <a:ext uri="{FF2B5EF4-FFF2-40B4-BE49-F238E27FC236}">
                <a16:creationId xmlns:a16="http://schemas.microsoft.com/office/drawing/2014/main" id="{37446443-800C-4EB2-BF28-1CE36DDFA86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38" name="Group 161">
          <a:extLst>
            <a:ext uri="{FF2B5EF4-FFF2-40B4-BE49-F238E27FC236}">
              <a16:creationId xmlns:a16="http://schemas.microsoft.com/office/drawing/2014/main" id="{DE608586-DE55-4C70-A1A4-51BA0DCB1EA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39" name="Line 162">
            <a:extLst>
              <a:ext uri="{FF2B5EF4-FFF2-40B4-BE49-F238E27FC236}">
                <a16:creationId xmlns:a16="http://schemas.microsoft.com/office/drawing/2014/main" id="{B965D969-409F-4D6F-BB23-13B24A87A94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0" name="Line 163">
            <a:extLst>
              <a:ext uri="{FF2B5EF4-FFF2-40B4-BE49-F238E27FC236}">
                <a16:creationId xmlns:a16="http://schemas.microsoft.com/office/drawing/2014/main" id="{5AA792DE-F2FD-4C75-B71A-380D6A5D5CD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1" name="Line 164">
            <a:extLst>
              <a:ext uri="{FF2B5EF4-FFF2-40B4-BE49-F238E27FC236}">
                <a16:creationId xmlns:a16="http://schemas.microsoft.com/office/drawing/2014/main" id="{881EF2C4-B950-48D9-9FE1-4FD31826AE9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42" name="Group 165">
          <a:extLst>
            <a:ext uri="{FF2B5EF4-FFF2-40B4-BE49-F238E27FC236}">
              <a16:creationId xmlns:a16="http://schemas.microsoft.com/office/drawing/2014/main" id="{6239F963-5762-44D0-9A9E-7C434D7AFDC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43" name="Line 166">
            <a:extLst>
              <a:ext uri="{FF2B5EF4-FFF2-40B4-BE49-F238E27FC236}">
                <a16:creationId xmlns:a16="http://schemas.microsoft.com/office/drawing/2014/main" id="{7ABB17FE-6C2B-4957-BD1D-BE9FC76FB4B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4" name="Line 167">
            <a:extLst>
              <a:ext uri="{FF2B5EF4-FFF2-40B4-BE49-F238E27FC236}">
                <a16:creationId xmlns:a16="http://schemas.microsoft.com/office/drawing/2014/main" id="{29C47275-4E03-4BD1-A686-8B987DE7079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5" name="Line 168">
            <a:extLst>
              <a:ext uri="{FF2B5EF4-FFF2-40B4-BE49-F238E27FC236}">
                <a16:creationId xmlns:a16="http://schemas.microsoft.com/office/drawing/2014/main" id="{5C3F98D0-8388-4B0F-8133-1A0C124962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46" name="Group 169">
          <a:extLst>
            <a:ext uri="{FF2B5EF4-FFF2-40B4-BE49-F238E27FC236}">
              <a16:creationId xmlns:a16="http://schemas.microsoft.com/office/drawing/2014/main" id="{D183B5E9-3D61-4985-A743-E317A4FAADE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47" name="Line 170">
            <a:extLst>
              <a:ext uri="{FF2B5EF4-FFF2-40B4-BE49-F238E27FC236}">
                <a16:creationId xmlns:a16="http://schemas.microsoft.com/office/drawing/2014/main" id="{8C023B22-708E-4467-8FCB-B5BF679CD8F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8" name="Line 171">
            <a:extLst>
              <a:ext uri="{FF2B5EF4-FFF2-40B4-BE49-F238E27FC236}">
                <a16:creationId xmlns:a16="http://schemas.microsoft.com/office/drawing/2014/main" id="{24F74417-A3C8-4CF2-8DB8-6D697843CE6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9" name="Line 172">
            <a:extLst>
              <a:ext uri="{FF2B5EF4-FFF2-40B4-BE49-F238E27FC236}">
                <a16:creationId xmlns:a16="http://schemas.microsoft.com/office/drawing/2014/main" id="{B143D807-630C-4E94-AD53-6C23F20DF02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50" name="Group 173">
          <a:extLst>
            <a:ext uri="{FF2B5EF4-FFF2-40B4-BE49-F238E27FC236}">
              <a16:creationId xmlns:a16="http://schemas.microsoft.com/office/drawing/2014/main" id="{E5EEC038-8B00-4972-A501-FD4744A958C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51" name="Line 174">
            <a:extLst>
              <a:ext uri="{FF2B5EF4-FFF2-40B4-BE49-F238E27FC236}">
                <a16:creationId xmlns:a16="http://schemas.microsoft.com/office/drawing/2014/main" id="{D7E987DF-F6B6-42DB-8367-972FFD28830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2" name="Line 175">
            <a:extLst>
              <a:ext uri="{FF2B5EF4-FFF2-40B4-BE49-F238E27FC236}">
                <a16:creationId xmlns:a16="http://schemas.microsoft.com/office/drawing/2014/main" id="{18766B99-D094-46B0-81FB-9E71A6E670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3" name="Line 176">
            <a:extLst>
              <a:ext uri="{FF2B5EF4-FFF2-40B4-BE49-F238E27FC236}">
                <a16:creationId xmlns:a16="http://schemas.microsoft.com/office/drawing/2014/main" id="{159CE4A1-3672-495A-BEB7-4A958B313E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54" name="Group 177">
          <a:extLst>
            <a:ext uri="{FF2B5EF4-FFF2-40B4-BE49-F238E27FC236}">
              <a16:creationId xmlns:a16="http://schemas.microsoft.com/office/drawing/2014/main" id="{5DB6452C-569C-45E6-BEBE-337658A9BA8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55" name="Line 178">
            <a:extLst>
              <a:ext uri="{FF2B5EF4-FFF2-40B4-BE49-F238E27FC236}">
                <a16:creationId xmlns:a16="http://schemas.microsoft.com/office/drawing/2014/main" id="{BACE8826-47EC-4981-AFA6-503ED4F010A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6" name="Line 179">
            <a:extLst>
              <a:ext uri="{FF2B5EF4-FFF2-40B4-BE49-F238E27FC236}">
                <a16:creationId xmlns:a16="http://schemas.microsoft.com/office/drawing/2014/main" id="{A2484A0E-5834-4CE3-ADD1-4FD86A88AA4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7" name="Line 180">
            <a:extLst>
              <a:ext uri="{FF2B5EF4-FFF2-40B4-BE49-F238E27FC236}">
                <a16:creationId xmlns:a16="http://schemas.microsoft.com/office/drawing/2014/main" id="{6613221F-C395-4B73-9D4E-AB8E81BE779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58" name="Group 181">
          <a:extLst>
            <a:ext uri="{FF2B5EF4-FFF2-40B4-BE49-F238E27FC236}">
              <a16:creationId xmlns:a16="http://schemas.microsoft.com/office/drawing/2014/main" id="{69A7EC82-EF88-4476-85D5-2E29C47B5A6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59" name="Line 182">
            <a:extLst>
              <a:ext uri="{FF2B5EF4-FFF2-40B4-BE49-F238E27FC236}">
                <a16:creationId xmlns:a16="http://schemas.microsoft.com/office/drawing/2014/main" id="{E7FC51BD-49DF-47AA-8EE6-FE82147100C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0" name="Line 183">
            <a:extLst>
              <a:ext uri="{FF2B5EF4-FFF2-40B4-BE49-F238E27FC236}">
                <a16:creationId xmlns:a16="http://schemas.microsoft.com/office/drawing/2014/main" id="{AA89465C-E201-4277-AB16-8422DB60509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1" name="Line 184">
            <a:extLst>
              <a:ext uri="{FF2B5EF4-FFF2-40B4-BE49-F238E27FC236}">
                <a16:creationId xmlns:a16="http://schemas.microsoft.com/office/drawing/2014/main" id="{7E7DB987-28DB-4AA0-9A2A-483FB2D4F0B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62" name="Group 185">
          <a:extLst>
            <a:ext uri="{FF2B5EF4-FFF2-40B4-BE49-F238E27FC236}">
              <a16:creationId xmlns:a16="http://schemas.microsoft.com/office/drawing/2014/main" id="{31C60C34-AE82-430D-A0AF-81898D8D5E4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63" name="Line 186">
            <a:extLst>
              <a:ext uri="{FF2B5EF4-FFF2-40B4-BE49-F238E27FC236}">
                <a16:creationId xmlns:a16="http://schemas.microsoft.com/office/drawing/2014/main" id="{BB2CBDE5-24CE-4C03-B925-AC109B06D9E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4" name="Line 187">
            <a:extLst>
              <a:ext uri="{FF2B5EF4-FFF2-40B4-BE49-F238E27FC236}">
                <a16:creationId xmlns:a16="http://schemas.microsoft.com/office/drawing/2014/main" id="{EE3EBC5F-1EF7-45A3-BA8B-EDFC6DDE4A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5" name="Line 188">
            <a:extLst>
              <a:ext uri="{FF2B5EF4-FFF2-40B4-BE49-F238E27FC236}">
                <a16:creationId xmlns:a16="http://schemas.microsoft.com/office/drawing/2014/main" id="{0AD14FB2-7239-4CD3-BB03-70826BD9E66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66" name="Group 189">
          <a:extLst>
            <a:ext uri="{FF2B5EF4-FFF2-40B4-BE49-F238E27FC236}">
              <a16:creationId xmlns:a16="http://schemas.microsoft.com/office/drawing/2014/main" id="{C4FB529E-C37D-4954-A82C-150DB317D69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67" name="Line 190">
            <a:extLst>
              <a:ext uri="{FF2B5EF4-FFF2-40B4-BE49-F238E27FC236}">
                <a16:creationId xmlns:a16="http://schemas.microsoft.com/office/drawing/2014/main" id="{5DAB6FFE-3D86-4B38-A8D9-8AC1D69E131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8" name="Line 191">
            <a:extLst>
              <a:ext uri="{FF2B5EF4-FFF2-40B4-BE49-F238E27FC236}">
                <a16:creationId xmlns:a16="http://schemas.microsoft.com/office/drawing/2014/main" id="{F5B0A096-7FD4-4B77-AE3D-67AAAE3F4A7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9" name="Line 192">
            <a:extLst>
              <a:ext uri="{FF2B5EF4-FFF2-40B4-BE49-F238E27FC236}">
                <a16:creationId xmlns:a16="http://schemas.microsoft.com/office/drawing/2014/main" id="{9703312B-A8AE-4F57-B25D-1093132FA81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70" name="Group 193">
          <a:extLst>
            <a:ext uri="{FF2B5EF4-FFF2-40B4-BE49-F238E27FC236}">
              <a16:creationId xmlns:a16="http://schemas.microsoft.com/office/drawing/2014/main" id="{E5C27818-F517-49E1-97AB-C791EC4B4D7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71" name="Line 194">
            <a:extLst>
              <a:ext uri="{FF2B5EF4-FFF2-40B4-BE49-F238E27FC236}">
                <a16:creationId xmlns:a16="http://schemas.microsoft.com/office/drawing/2014/main" id="{AFED67FE-5C93-4F2C-B32C-56291FC6271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2" name="Line 195">
            <a:extLst>
              <a:ext uri="{FF2B5EF4-FFF2-40B4-BE49-F238E27FC236}">
                <a16:creationId xmlns:a16="http://schemas.microsoft.com/office/drawing/2014/main" id="{E545A9B3-D02C-439D-83A0-C3D229A7732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3" name="Line 196">
            <a:extLst>
              <a:ext uri="{FF2B5EF4-FFF2-40B4-BE49-F238E27FC236}">
                <a16:creationId xmlns:a16="http://schemas.microsoft.com/office/drawing/2014/main" id="{0A175C91-0945-48B3-B281-E85B91AA19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74" name="Group 197">
          <a:extLst>
            <a:ext uri="{FF2B5EF4-FFF2-40B4-BE49-F238E27FC236}">
              <a16:creationId xmlns:a16="http://schemas.microsoft.com/office/drawing/2014/main" id="{0F3F731F-2B1A-4E6D-A7DC-C201EBFF15F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75" name="Line 198">
            <a:extLst>
              <a:ext uri="{FF2B5EF4-FFF2-40B4-BE49-F238E27FC236}">
                <a16:creationId xmlns:a16="http://schemas.microsoft.com/office/drawing/2014/main" id="{E1F64C3B-E775-4BC8-B965-0B5E684817D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6" name="Line 199">
            <a:extLst>
              <a:ext uri="{FF2B5EF4-FFF2-40B4-BE49-F238E27FC236}">
                <a16:creationId xmlns:a16="http://schemas.microsoft.com/office/drawing/2014/main" id="{81AA7219-071E-42F0-ABA2-D363B4A18CA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7" name="Line 200">
            <a:extLst>
              <a:ext uri="{FF2B5EF4-FFF2-40B4-BE49-F238E27FC236}">
                <a16:creationId xmlns:a16="http://schemas.microsoft.com/office/drawing/2014/main" id="{B255411C-24C1-4374-82A9-4D63502ADFD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78" name="Group 201">
          <a:extLst>
            <a:ext uri="{FF2B5EF4-FFF2-40B4-BE49-F238E27FC236}">
              <a16:creationId xmlns:a16="http://schemas.microsoft.com/office/drawing/2014/main" id="{CF6A6844-5CB8-43BF-9ED1-8E97FF93292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79" name="Line 202">
            <a:extLst>
              <a:ext uri="{FF2B5EF4-FFF2-40B4-BE49-F238E27FC236}">
                <a16:creationId xmlns:a16="http://schemas.microsoft.com/office/drawing/2014/main" id="{F0BA18D1-A1A0-4D0A-9263-4D4289A80F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0" name="Line 203">
            <a:extLst>
              <a:ext uri="{FF2B5EF4-FFF2-40B4-BE49-F238E27FC236}">
                <a16:creationId xmlns:a16="http://schemas.microsoft.com/office/drawing/2014/main" id="{D8267B9F-712A-4AA7-8B0B-B209A8A39D6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1" name="Line 204">
            <a:extLst>
              <a:ext uri="{FF2B5EF4-FFF2-40B4-BE49-F238E27FC236}">
                <a16:creationId xmlns:a16="http://schemas.microsoft.com/office/drawing/2014/main" id="{02F96170-9727-4396-83DB-22E134A4424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82" name="Group 205">
          <a:extLst>
            <a:ext uri="{FF2B5EF4-FFF2-40B4-BE49-F238E27FC236}">
              <a16:creationId xmlns:a16="http://schemas.microsoft.com/office/drawing/2014/main" id="{95442E62-0266-4B98-B0B1-CBAA77D99B1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83" name="Line 206">
            <a:extLst>
              <a:ext uri="{FF2B5EF4-FFF2-40B4-BE49-F238E27FC236}">
                <a16:creationId xmlns:a16="http://schemas.microsoft.com/office/drawing/2014/main" id="{37634A3B-78EC-41AD-A21A-2602B7B094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4" name="Line 207">
            <a:extLst>
              <a:ext uri="{FF2B5EF4-FFF2-40B4-BE49-F238E27FC236}">
                <a16:creationId xmlns:a16="http://schemas.microsoft.com/office/drawing/2014/main" id="{6335DA3D-C104-44DE-8690-E0B8E770E0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5" name="Line 208">
            <a:extLst>
              <a:ext uri="{FF2B5EF4-FFF2-40B4-BE49-F238E27FC236}">
                <a16:creationId xmlns:a16="http://schemas.microsoft.com/office/drawing/2014/main" id="{7F63D4D9-9FB5-4663-8A0A-0CC2E51972C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86" name="Group 209">
          <a:extLst>
            <a:ext uri="{FF2B5EF4-FFF2-40B4-BE49-F238E27FC236}">
              <a16:creationId xmlns:a16="http://schemas.microsoft.com/office/drawing/2014/main" id="{7CF57DFC-31A1-4871-8164-FB0AF260635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87" name="Line 210">
            <a:extLst>
              <a:ext uri="{FF2B5EF4-FFF2-40B4-BE49-F238E27FC236}">
                <a16:creationId xmlns:a16="http://schemas.microsoft.com/office/drawing/2014/main" id="{C616B3BC-07A5-48F4-9E10-7AB96027DA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8" name="Line 211">
            <a:extLst>
              <a:ext uri="{FF2B5EF4-FFF2-40B4-BE49-F238E27FC236}">
                <a16:creationId xmlns:a16="http://schemas.microsoft.com/office/drawing/2014/main" id="{966A60F6-8ECB-4991-BB31-68A63366EAF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9" name="Line 212">
            <a:extLst>
              <a:ext uri="{FF2B5EF4-FFF2-40B4-BE49-F238E27FC236}">
                <a16:creationId xmlns:a16="http://schemas.microsoft.com/office/drawing/2014/main" id="{235CA99C-018F-4C67-8A0D-17FF0F913C1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90" name="Group 213">
          <a:extLst>
            <a:ext uri="{FF2B5EF4-FFF2-40B4-BE49-F238E27FC236}">
              <a16:creationId xmlns:a16="http://schemas.microsoft.com/office/drawing/2014/main" id="{7ADA16D4-3C0D-410F-8C27-C3902E29999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91" name="Line 214">
            <a:extLst>
              <a:ext uri="{FF2B5EF4-FFF2-40B4-BE49-F238E27FC236}">
                <a16:creationId xmlns:a16="http://schemas.microsoft.com/office/drawing/2014/main" id="{E9927086-F200-4C4D-AEA4-42CD3A2C063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215">
            <a:extLst>
              <a:ext uri="{FF2B5EF4-FFF2-40B4-BE49-F238E27FC236}">
                <a16:creationId xmlns:a16="http://schemas.microsoft.com/office/drawing/2014/main" id="{28CA4BDD-1D61-43B5-B4F7-76EDF706EC9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3" name="Line 216">
            <a:extLst>
              <a:ext uri="{FF2B5EF4-FFF2-40B4-BE49-F238E27FC236}">
                <a16:creationId xmlns:a16="http://schemas.microsoft.com/office/drawing/2014/main" id="{C4936A72-A96C-471A-8EFC-3F7F341EE4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94" name="Group 217">
          <a:extLst>
            <a:ext uri="{FF2B5EF4-FFF2-40B4-BE49-F238E27FC236}">
              <a16:creationId xmlns:a16="http://schemas.microsoft.com/office/drawing/2014/main" id="{2756BFDD-7017-418B-968A-23CD7C3C8DB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95" name="Line 218">
            <a:extLst>
              <a:ext uri="{FF2B5EF4-FFF2-40B4-BE49-F238E27FC236}">
                <a16:creationId xmlns:a16="http://schemas.microsoft.com/office/drawing/2014/main" id="{6A379266-F66D-4FF2-81A1-32D62C3ED64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6" name="Line 219">
            <a:extLst>
              <a:ext uri="{FF2B5EF4-FFF2-40B4-BE49-F238E27FC236}">
                <a16:creationId xmlns:a16="http://schemas.microsoft.com/office/drawing/2014/main" id="{710BA196-B6A5-408A-B315-AB1C2978882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7" name="Line 220">
            <a:extLst>
              <a:ext uri="{FF2B5EF4-FFF2-40B4-BE49-F238E27FC236}">
                <a16:creationId xmlns:a16="http://schemas.microsoft.com/office/drawing/2014/main" id="{1BD6BECC-9735-4127-946A-99565B9BB2F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798" name="Group 221">
          <a:extLst>
            <a:ext uri="{FF2B5EF4-FFF2-40B4-BE49-F238E27FC236}">
              <a16:creationId xmlns:a16="http://schemas.microsoft.com/office/drawing/2014/main" id="{4C355A2E-8A52-4F2B-A6B0-6DAEA11EB2C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799" name="Line 222">
            <a:extLst>
              <a:ext uri="{FF2B5EF4-FFF2-40B4-BE49-F238E27FC236}">
                <a16:creationId xmlns:a16="http://schemas.microsoft.com/office/drawing/2014/main" id="{639425AF-3042-484F-A0F6-C16CF728D3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0" name="Line 223">
            <a:extLst>
              <a:ext uri="{FF2B5EF4-FFF2-40B4-BE49-F238E27FC236}">
                <a16:creationId xmlns:a16="http://schemas.microsoft.com/office/drawing/2014/main" id="{CD43188C-9DB5-49D0-B405-67D4C01B735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1" name="Line 224">
            <a:extLst>
              <a:ext uri="{FF2B5EF4-FFF2-40B4-BE49-F238E27FC236}">
                <a16:creationId xmlns:a16="http://schemas.microsoft.com/office/drawing/2014/main" id="{EC8CEEE5-B470-4C43-920A-509D951B2FD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02" name="Group 225">
          <a:extLst>
            <a:ext uri="{FF2B5EF4-FFF2-40B4-BE49-F238E27FC236}">
              <a16:creationId xmlns:a16="http://schemas.microsoft.com/office/drawing/2014/main" id="{5B79F8F4-7E37-407A-9BB9-20EC83CB2B7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03" name="Line 226">
            <a:extLst>
              <a:ext uri="{FF2B5EF4-FFF2-40B4-BE49-F238E27FC236}">
                <a16:creationId xmlns:a16="http://schemas.microsoft.com/office/drawing/2014/main" id="{706D4119-FA07-4529-9BAD-35EE2AB7E62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4" name="Line 227">
            <a:extLst>
              <a:ext uri="{FF2B5EF4-FFF2-40B4-BE49-F238E27FC236}">
                <a16:creationId xmlns:a16="http://schemas.microsoft.com/office/drawing/2014/main" id="{FD39CCA8-DE0A-4F1D-BAA4-735B2327EF5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5" name="Line 228">
            <a:extLst>
              <a:ext uri="{FF2B5EF4-FFF2-40B4-BE49-F238E27FC236}">
                <a16:creationId xmlns:a16="http://schemas.microsoft.com/office/drawing/2014/main" id="{76C123C0-D394-4CAC-98FA-B018E8198B2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06" name="Group 229">
          <a:extLst>
            <a:ext uri="{FF2B5EF4-FFF2-40B4-BE49-F238E27FC236}">
              <a16:creationId xmlns:a16="http://schemas.microsoft.com/office/drawing/2014/main" id="{97DD877A-D03C-4B02-B37D-4F5CB6DDE8A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07" name="Line 230">
            <a:extLst>
              <a:ext uri="{FF2B5EF4-FFF2-40B4-BE49-F238E27FC236}">
                <a16:creationId xmlns:a16="http://schemas.microsoft.com/office/drawing/2014/main" id="{1BAECCF1-204E-4A95-81E2-D843EB260C8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8" name="Line 231">
            <a:extLst>
              <a:ext uri="{FF2B5EF4-FFF2-40B4-BE49-F238E27FC236}">
                <a16:creationId xmlns:a16="http://schemas.microsoft.com/office/drawing/2014/main" id="{EB201F2A-6A13-49FC-BFE0-CBD190385B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9" name="Line 232">
            <a:extLst>
              <a:ext uri="{FF2B5EF4-FFF2-40B4-BE49-F238E27FC236}">
                <a16:creationId xmlns:a16="http://schemas.microsoft.com/office/drawing/2014/main" id="{1FECBF13-7A54-4463-A5CF-8994D3E8ED4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10" name="Group 233">
          <a:extLst>
            <a:ext uri="{FF2B5EF4-FFF2-40B4-BE49-F238E27FC236}">
              <a16:creationId xmlns:a16="http://schemas.microsoft.com/office/drawing/2014/main" id="{0012AF5F-27A7-44E6-9B67-7B5E381B040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11" name="Line 234">
            <a:extLst>
              <a:ext uri="{FF2B5EF4-FFF2-40B4-BE49-F238E27FC236}">
                <a16:creationId xmlns:a16="http://schemas.microsoft.com/office/drawing/2014/main" id="{D8EE4606-2723-4260-830D-CF540816D08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2" name="Line 235">
            <a:extLst>
              <a:ext uri="{FF2B5EF4-FFF2-40B4-BE49-F238E27FC236}">
                <a16:creationId xmlns:a16="http://schemas.microsoft.com/office/drawing/2014/main" id="{89E5A9BC-18CA-4611-AF34-67A14F4647F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3" name="Line 236">
            <a:extLst>
              <a:ext uri="{FF2B5EF4-FFF2-40B4-BE49-F238E27FC236}">
                <a16:creationId xmlns:a16="http://schemas.microsoft.com/office/drawing/2014/main" id="{797216DA-5F1C-4972-BB1A-28FB457F439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14" name="Group 237">
          <a:extLst>
            <a:ext uri="{FF2B5EF4-FFF2-40B4-BE49-F238E27FC236}">
              <a16:creationId xmlns:a16="http://schemas.microsoft.com/office/drawing/2014/main" id="{1766BD7E-5480-42E7-83B0-4E1492C9CC4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15" name="Line 238">
            <a:extLst>
              <a:ext uri="{FF2B5EF4-FFF2-40B4-BE49-F238E27FC236}">
                <a16:creationId xmlns:a16="http://schemas.microsoft.com/office/drawing/2014/main" id="{8D466A47-BE6A-45DA-89E7-7EAF307BB4A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6" name="Line 239">
            <a:extLst>
              <a:ext uri="{FF2B5EF4-FFF2-40B4-BE49-F238E27FC236}">
                <a16:creationId xmlns:a16="http://schemas.microsoft.com/office/drawing/2014/main" id="{39A1E797-491B-4F5E-B952-5669BB7FBA37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7" name="Line 240">
            <a:extLst>
              <a:ext uri="{FF2B5EF4-FFF2-40B4-BE49-F238E27FC236}">
                <a16:creationId xmlns:a16="http://schemas.microsoft.com/office/drawing/2014/main" id="{796B8D7A-45D9-4857-852C-FF87B7F2582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18" name="Group 241">
          <a:extLst>
            <a:ext uri="{FF2B5EF4-FFF2-40B4-BE49-F238E27FC236}">
              <a16:creationId xmlns:a16="http://schemas.microsoft.com/office/drawing/2014/main" id="{57603DAA-10C1-441D-B64C-0AB29EEE655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19" name="Line 242">
            <a:extLst>
              <a:ext uri="{FF2B5EF4-FFF2-40B4-BE49-F238E27FC236}">
                <a16:creationId xmlns:a16="http://schemas.microsoft.com/office/drawing/2014/main" id="{C4FF7446-4A9A-46C9-8CBA-1C569C29D3F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" name="Line 243">
            <a:extLst>
              <a:ext uri="{FF2B5EF4-FFF2-40B4-BE49-F238E27FC236}">
                <a16:creationId xmlns:a16="http://schemas.microsoft.com/office/drawing/2014/main" id="{89A8D241-046A-4D0D-A64D-EF14C6C5B85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" name="Line 244">
            <a:extLst>
              <a:ext uri="{FF2B5EF4-FFF2-40B4-BE49-F238E27FC236}">
                <a16:creationId xmlns:a16="http://schemas.microsoft.com/office/drawing/2014/main" id="{E1BFBFD5-0123-4A01-9907-09CE23FFB5D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22" name="Group 245">
          <a:extLst>
            <a:ext uri="{FF2B5EF4-FFF2-40B4-BE49-F238E27FC236}">
              <a16:creationId xmlns:a16="http://schemas.microsoft.com/office/drawing/2014/main" id="{7E69E3B2-F7FA-4407-AE25-48461B47AA1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23" name="Line 246">
            <a:extLst>
              <a:ext uri="{FF2B5EF4-FFF2-40B4-BE49-F238E27FC236}">
                <a16:creationId xmlns:a16="http://schemas.microsoft.com/office/drawing/2014/main" id="{EF7EEC82-C1D0-4EF6-B59D-D3CB4DF6873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" name="Line 247">
            <a:extLst>
              <a:ext uri="{FF2B5EF4-FFF2-40B4-BE49-F238E27FC236}">
                <a16:creationId xmlns:a16="http://schemas.microsoft.com/office/drawing/2014/main" id="{B580E6B0-17AA-44D5-A99A-238EB9DD71E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5" name="Line 248">
            <a:extLst>
              <a:ext uri="{FF2B5EF4-FFF2-40B4-BE49-F238E27FC236}">
                <a16:creationId xmlns:a16="http://schemas.microsoft.com/office/drawing/2014/main" id="{E1FBBEC9-263A-4F31-9E05-73C394A50F0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26" name="Group 249">
          <a:extLst>
            <a:ext uri="{FF2B5EF4-FFF2-40B4-BE49-F238E27FC236}">
              <a16:creationId xmlns:a16="http://schemas.microsoft.com/office/drawing/2014/main" id="{F8B885FC-FA90-4AED-B42A-6722BA9F13E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27" name="Line 250">
            <a:extLst>
              <a:ext uri="{FF2B5EF4-FFF2-40B4-BE49-F238E27FC236}">
                <a16:creationId xmlns:a16="http://schemas.microsoft.com/office/drawing/2014/main" id="{95B351B5-8F11-45D0-9FAE-C2104A248EE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8" name="Line 251">
            <a:extLst>
              <a:ext uri="{FF2B5EF4-FFF2-40B4-BE49-F238E27FC236}">
                <a16:creationId xmlns:a16="http://schemas.microsoft.com/office/drawing/2014/main" id="{CE740756-FFE1-4D1D-B951-4E1C81F5124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9" name="Line 252">
            <a:extLst>
              <a:ext uri="{FF2B5EF4-FFF2-40B4-BE49-F238E27FC236}">
                <a16:creationId xmlns:a16="http://schemas.microsoft.com/office/drawing/2014/main" id="{A7F9C240-29C3-4B95-B9F3-0A1C4EC2047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30" name="Group 253">
          <a:extLst>
            <a:ext uri="{FF2B5EF4-FFF2-40B4-BE49-F238E27FC236}">
              <a16:creationId xmlns:a16="http://schemas.microsoft.com/office/drawing/2014/main" id="{FF82893F-0E33-44D2-8582-7ABDD30C986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31" name="Line 254">
            <a:extLst>
              <a:ext uri="{FF2B5EF4-FFF2-40B4-BE49-F238E27FC236}">
                <a16:creationId xmlns:a16="http://schemas.microsoft.com/office/drawing/2014/main" id="{0EE83748-09ED-4C02-9BEB-5ED8BF268F8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2" name="Line 255">
            <a:extLst>
              <a:ext uri="{FF2B5EF4-FFF2-40B4-BE49-F238E27FC236}">
                <a16:creationId xmlns:a16="http://schemas.microsoft.com/office/drawing/2014/main" id="{DCC3F4E0-A7BD-4723-86C3-13B0B174C45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3" name="Line 256">
            <a:extLst>
              <a:ext uri="{FF2B5EF4-FFF2-40B4-BE49-F238E27FC236}">
                <a16:creationId xmlns:a16="http://schemas.microsoft.com/office/drawing/2014/main" id="{D71E3942-6744-4726-A9F5-9FCDF1CA389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34" name="Group 257">
          <a:extLst>
            <a:ext uri="{FF2B5EF4-FFF2-40B4-BE49-F238E27FC236}">
              <a16:creationId xmlns:a16="http://schemas.microsoft.com/office/drawing/2014/main" id="{604E9902-447C-4612-8738-32C94F529D7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35" name="Line 258">
            <a:extLst>
              <a:ext uri="{FF2B5EF4-FFF2-40B4-BE49-F238E27FC236}">
                <a16:creationId xmlns:a16="http://schemas.microsoft.com/office/drawing/2014/main" id="{566FF9E3-4DAA-406C-97E3-98D231626FC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6" name="Line 259">
            <a:extLst>
              <a:ext uri="{FF2B5EF4-FFF2-40B4-BE49-F238E27FC236}">
                <a16:creationId xmlns:a16="http://schemas.microsoft.com/office/drawing/2014/main" id="{5456C8D8-899F-45EB-B177-0878021432C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7" name="Line 260">
            <a:extLst>
              <a:ext uri="{FF2B5EF4-FFF2-40B4-BE49-F238E27FC236}">
                <a16:creationId xmlns:a16="http://schemas.microsoft.com/office/drawing/2014/main" id="{2E5CC5A5-D251-43AA-9E9F-AC5854B9C0F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38" name="Group 261">
          <a:extLst>
            <a:ext uri="{FF2B5EF4-FFF2-40B4-BE49-F238E27FC236}">
              <a16:creationId xmlns:a16="http://schemas.microsoft.com/office/drawing/2014/main" id="{DDABA803-D606-4DFC-94DD-DF2C483DBC1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39" name="Line 262">
            <a:extLst>
              <a:ext uri="{FF2B5EF4-FFF2-40B4-BE49-F238E27FC236}">
                <a16:creationId xmlns:a16="http://schemas.microsoft.com/office/drawing/2014/main" id="{4FA491BC-94D3-42DF-B366-22E00672D55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0" name="Line 263">
            <a:extLst>
              <a:ext uri="{FF2B5EF4-FFF2-40B4-BE49-F238E27FC236}">
                <a16:creationId xmlns:a16="http://schemas.microsoft.com/office/drawing/2014/main" id="{2F2E237B-3114-4D4B-9110-88CC426694B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" name="Line 264">
            <a:extLst>
              <a:ext uri="{FF2B5EF4-FFF2-40B4-BE49-F238E27FC236}">
                <a16:creationId xmlns:a16="http://schemas.microsoft.com/office/drawing/2014/main" id="{45F9B470-3179-40C4-BDA7-FBE3177B1A8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42" name="Group 265">
          <a:extLst>
            <a:ext uri="{FF2B5EF4-FFF2-40B4-BE49-F238E27FC236}">
              <a16:creationId xmlns:a16="http://schemas.microsoft.com/office/drawing/2014/main" id="{A5E9B5BD-C177-4EDB-AFA8-B98201A8CBB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43" name="Line 266">
            <a:extLst>
              <a:ext uri="{FF2B5EF4-FFF2-40B4-BE49-F238E27FC236}">
                <a16:creationId xmlns:a16="http://schemas.microsoft.com/office/drawing/2014/main" id="{E42F0298-6F64-4DD5-8AC4-F7FD3018FC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4" name="Line 267">
            <a:extLst>
              <a:ext uri="{FF2B5EF4-FFF2-40B4-BE49-F238E27FC236}">
                <a16:creationId xmlns:a16="http://schemas.microsoft.com/office/drawing/2014/main" id="{653A7BF1-D7C5-42D6-80C9-2CAFAA94A88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5" name="Line 268">
            <a:extLst>
              <a:ext uri="{FF2B5EF4-FFF2-40B4-BE49-F238E27FC236}">
                <a16:creationId xmlns:a16="http://schemas.microsoft.com/office/drawing/2014/main" id="{3930FECF-95A4-4E2E-BA3E-27B02C3F3B3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46" name="Group 269">
          <a:extLst>
            <a:ext uri="{FF2B5EF4-FFF2-40B4-BE49-F238E27FC236}">
              <a16:creationId xmlns:a16="http://schemas.microsoft.com/office/drawing/2014/main" id="{68F9D16B-1222-47D0-924A-C42430A50B9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47" name="Line 270">
            <a:extLst>
              <a:ext uri="{FF2B5EF4-FFF2-40B4-BE49-F238E27FC236}">
                <a16:creationId xmlns:a16="http://schemas.microsoft.com/office/drawing/2014/main" id="{3ABB2C17-8C77-4D6B-9A29-13849D8D5F5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8" name="Line 271">
            <a:extLst>
              <a:ext uri="{FF2B5EF4-FFF2-40B4-BE49-F238E27FC236}">
                <a16:creationId xmlns:a16="http://schemas.microsoft.com/office/drawing/2014/main" id="{3A44EA2A-91A7-414A-9B4B-9967C65F9E3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9" name="Line 272">
            <a:extLst>
              <a:ext uri="{FF2B5EF4-FFF2-40B4-BE49-F238E27FC236}">
                <a16:creationId xmlns:a16="http://schemas.microsoft.com/office/drawing/2014/main" id="{BDC110AB-A114-489C-8196-A8D50F07826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50" name="Group 273">
          <a:extLst>
            <a:ext uri="{FF2B5EF4-FFF2-40B4-BE49-F238E27FC236}">
              <a16:creationId xmlns:a16="http://schemas.microsoft.com/office/drawing/2014/main" id="{F98D65F5-D34B-4B03-9E20-BB6AFFBFB44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51" name="Line 274">
            <a:extLst>
              <a:ext uri="{FF2B5EF4-FFF2-40B4-BE49-F238E27FC236}">
                <a16:creationId xmlns:a16="http://schemas.microsoft.com/office/drawing/2014/main" id="{9D53FD4F-2CC4-4319-94EB-0DA749CD3C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2" name="Line 275">
            <a:extLst>
              <a:ext uri="{FF2B5EF4-FFF2-40B4-BE49-F238E27FC236}">
                <a16:creationId xmlns:a16="http://schemas.microsoft.com/office/drawing/2014/main" id="{1C530FCF-5B60-49BB-9A24-8733EE45AA4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3" name="Line 276">
            <a:extLst>
              <a:ext uri="{FF2B5EF4-FFF2-40B4-BE49-F238E27FC236}">
                <a16:creationId xmlns:a16="http://schemas.microsoft.com/office/drawing/2014/main" id="{6698AC32-1B1E-4D39-B7B4-B1568822B0C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54" name="Group 277">
          <a:extLst>
            <a:ext uri="{FF2B5EF4-FFF2-40B4-BE49-F238E27FC236}">
              <a16:creationId xmlns:a16="http://schemas.microsoft.com/office/drawing/2014/main" id="{6B399D59-6237-407F-A1E7-6BBEEB7CD04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55" name="Line 278">
            <a:extLst>
              <a:ext uri="{FF2B5EF4-FFF2-40B4-BE49-F238E27FC236}">
                <a16:creationId xmlns:a16="http://schemas.microsoft.com/office/drawing/2014/main" id="{F50F497D-E8E3-4175-9B0F-12ECE8DFEB5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6" name="Line 279">
            <a:extLst>
              <a:ext uri="{FF2B5EF4-FFF2-40B4-BE49-F238E27FC236}">
                <a16:creationId xmlns:a16="http://schemas.microsoft.com/office/drawing/2014/main" id="{9F69BE8E-C324-4B34-AF87-DC0DF8DD216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7" name="Line 280">
            <a:extLst>
              <a:ext uri="{FF2B5EF4-FFF2-40B4-BE49-F238E27FC236}">
                <a16:creationId xmlns:a16="http://schemas.microsoft.com/office/drawing/2014/main" id="{BC107898-F39C-48A2-A18A-16FB9F08B41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58" name="Group 281">
          <a:extLst>
            <a:ext uri="{FF2B5EF4-FFF2-40B4-BE49-F238E27FC236}">
              <a16:creationId xmlns:a16="http://schemas.microsoft.com/office/drawing/2014/main" id="{8CFCF9F1-F67A-408F-87A4-D3C7DD42792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59" name="Line 282">
            <a:extLst>
              <a:ext uri="{FF2B5EF4-FFF2-40B4-BE49-F238E27FC236}">
                <a16:creationId xmlns:a16="http://schemas.microsoft.com/office/drawing/2014/main" id="{9D15E62D-BD8C-4BB6-A3F0-6DEF4AB5C9D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0" name="Line 283">
            <a:extLst>
              <a:ext uri="{FF2B5EF4-FFF2-40B4-BE49-F238E27FC236}">
                <a16:creationId xmlns:a16="http://schemas.microsoft.com/office/drawing/2014/main" id="{11D3E0D8-0334-42A3-B0C7-E7B0278EE49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1" name="Line 284">
            <a:extLst>
              <a:ext uri="{FF2B5EF4-FFF2-40B4-BE49-F238E27FC236}">
                <a16:creationId xmlns:a16="http://schemas.microsoft.com/office/drawing/2014/main" id="{BBB3A28D-6A36-43B7-9BC8-446FE51660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62" name="Group 285">
          <a:extLst>
            <a:ext uri="{FF2B5EF4-FFF2-40B4-BE49-F238E27FC236}">
              <a16:creationId xmlns:a16="http://schemas.microsoft.com/office/drawing/2014/main" id="{2528395E-3DC0-4101-A493-C05F4EC0BF6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63" name="Line 286">
            <a:extLst>
              <a:ext uri="{FF2B5EF4-FFF2-40B4-BE49-F238E27FC236}">
                <a16:creationId xmlns:a16="http://schemas.microsoft.com/office/drawing/2014/main" id="{C6D29238-E0EC-4259-B65F-C0C89D52949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4" name="Line 287">
            <a:extLst>
              <a:ext uri="{FF2B5EF4-FFF2-40B4-BE49-F238E27FC236}">
                <a16:creationId xmlns:a16="http://schemas.microsoft.com/office/drawing/2014/main" id="{02D94C53-03A8-483A-9618-EA74614B8E2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5" name="Line 288">
            <a:extLst>
              <a:ext uri="{FF2B5EF4-FFF2-40B4-BE49-F238E27FC236}">
                <a16:creationId xmlns:a16="http://schemas.microsoft.com/office/drawing/2014/main" id="{A34FF6D8-7ECC-432D-BE13-4B7119B8A59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66" name="Group 289">
          <a:extLst>
            <a:ext uri="{FF2B5EF4-FFF2-40B4-BE49-F238E27FC236}">
              <a16:creationId xmlns:a16="http://schemas.microsoft.com/office/drawing/2014/main" id="{5FB405D9-E6A4-411E-954B-536E291190C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67" name="Line 290">
            <a:extLst>
              <a:ext uri="{FF2B5EF4-FFF2-40B4-BE49-F238E27FC236}">
                <a16:creationId xmlns:a16="http://schemas.microsoft.com/office/drawing/2014/main" id="{32088366-4FDC-4BB7-B0EB-4EFA594AD13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8" name="Line 291">
            <a:extLst>
              <a:ext uri="{FF2B5EF4-FFF2-40B4-BE49-F238E27FC236}">
                <a16:creationId xmlns:a16="http://schemas.microsoft.com/office/drawing/2014/main" id="{389C5BA0-E804-4B33-8720-953FE9631AA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9" name="Line 292">
            <a:extLst>
              <a:ext uri="{FF2B5EF4-FFF2-40B4-BE49-F238E27FC236}">
                <a16:creationId xmlns:a16="http://schemas.microsoft.com/office/drawing/2014/main" id="{F975855A-4C0B-4499-A383-499B7D32817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70" name="Group 293">
          <a:extLst>
            <a:ext uri="{FF2B5EF4-FFF2-40B4-BE49-F238E27FC236}">
              <a16:creationId xmlns:a16="http://schemas.microsoft.com/office/drawing/2014/main" id="{6099FD03-3D2D-47C7-9EC4-30DFA4389D5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71" name="Line 294">
            <a:extLst>
              <a:ext uri="{FF2B5EF4-FFF2-40B4-BE49-F238E27FC236}">
                <a16:creationId xmlns:a16="http://schemas.microsoft.com/office/drawing/2014/main" id="{4243F804-1289-40C8-84C9-16B5EF440DF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2" name="Line 295">
            <a:extLst>
              <a:ext uri="{FF2B5EF4-FFF2-40B4-BE49-F238E27FC236}">
                <a16:creationId xmlns:a16="http://schemas.microsoft.com/office/drawing/2014/main" id="{34BD058E-379A-4011-8C46-5A0E4D3E791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3" name="Line 296">
            <a:extLst>
              <a:ext uri="{FF2B5EF4-FFF2-40B4-BE49-F238E27FC236}">
                <a16:creationId xmlns:a16="http://schemas.microsoft.com/office/drawing/2014/main" id="{976E09F9-455C-4013-84B6-183649F750B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74" name="Group 297">
          <a:extLst>
            <a:ext uri="{FF2B5EF4-FFF2-40B4-BE49-F238E27FC236}">
              <a16:creationId xmlns:a16="http://schemas.microsoft.com/office/drawing/2014/main" id="{2B4F7522-6EC6-4630-B7D7-BFAD4679560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75" name="Line 298">
            <a:extLst>
              <a:ext uri="{FF2B5EF4-FFF2-40B4-BE49-F238E27FC236}">
                <a16:creationId xmlns:a16="http://schemas.microsoft.com/office/drawing/2014/main" id="{D445AEFC-5099-4968-A0D3-E36A137FC4C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6" name="Line 299">
            <a:extLst>
              <a:ext uri="{FF2B5EF4-FFF2-40B4-BE49-F238E27FC236}">
                <a16:creationId xmlns:a16="http://schemas.microsoft.com/office/drawing/2014/main" id="{03BFAF5B-C410-4324-819D-2C1D029385E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7" name="Line 300">
            <a:extLst>
              <a:ext uri="{FF2B5EF4-FFF2-40B4-BE49-F238E27FC236}">
                <a16:creationId xmlns:a16="http://schemas.microsoft.com/office/drawing/2014/main" id="{17448DCC-AB6B-4837-905A-C3985FA7260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78" name="Group 301">
          <a:extLst>
            <a:ext uri="{FF2B5EF4-FFF2-40B4-BE49-F238E27FC236}">
              <a16:creationId xmlns:a16="http://schemas.microsoft.com/office/drawing/2014/main" id="{70BA7FE9-3551-449B-AAA2-DAC83A4BD9F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79" name="Line 302">
            <a:extLst>
              <a:ext uri="{FF2B5EF4-FFF2-40B4-BE49-F238E27FC236}">
                <a16:creationId xmlns:a16="http://schemas.microsoft.com/office/drawing/2014/main" id="{45E759E6-47A1-4CBC-A1B2-0422BEDF892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0" name="Line 303">
            <a:extLst>
              <a:ext uri="{FF2B5EF4-FFF2-40B4-BE49-F238E27FC236}">
                <a16:creationId xmlns:a16="http://schemas.microsoft.com/office/drawing/2014/main" id="{FE68A8DF-82A0-496A-91A7-8A440D3EC0A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1" name="Line 304">
            <a:extLst>
              <a:ext uri="{FF2B5EF4-FFF2-40B4-BE49-F238E27FC236}">
                <a16:creationId xmlns:a16="http://schemas.microsoft.com/office/drawing/2014/main" id="{10287E2A-421B-484E-AEC8-1C280C514D0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82" name="Group 305">
          <a:extLst>
            <a:ext uri="{FF2B5EF4-FFF2-40B4-BE49-F238E27FC236}">
              <a16:creationId xmlns:a16="http://schemas.microsoft.com/office/drawing/2014/main" id="{8241DCCB-2BB3-42DF-A9C2-733ED891029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83" name="Line 306">
            <a:extLst>
              <a:ext uri="{FF2B5EF4-FFF2-40B4-BE49-F238E27FC236}">
                <a16:creationId xmlns:a16="http://schemas.microsoft.com/office/drawing/2014/main" id="{FA0E3D70-E675-4080-9D87-EC0A7AD1E74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4" name="Line 307">
            <a:extLst>
              <a:ext uri="{FF2B5EF4-FFF2-40B4-BE49-F238E27FC236}">
                <a16:creationId xmlns:a16="http://schemas.microsoft.com/office/drawing/2014/main" id="{29C99D09-898F-4D51-907F-720923A3E65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5" name="Line 308">
            <a:extLst>
              <a:ext uri="{FF2B5EF4-FFF2-40B4-BE49-F238E27FC236}">
                <a16:creationId xmlns:a16="http://schemas.microsoft.com/office/drawing/2014/main" id="{2D564D51-3CC6-41AC-8675-7BDCD7120A4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86" name="Group 309">
          <a:extLst>
            <a:ext uri="{FF2B5EF4-FFF2-40B4-BE49-F238E27FC236}">
              <a16:creationId xmlns:a16="http://schemas.microsoft.com/office/drawing/2014/main" id="{C38045C3-26BA-44BE-A682-8F2CFB9DB34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87" name="Line 310">
            <a:extLst>
              <a:ext uri="{FF2B5EF4-FFF2-40B4-BE49-F238E27FC236}">
                <a16:creationId xmlns:a16="http://schemas.microsoft.com/office/drawing/2014/main" id="{981B3809-F181-4DE0-B500-3F3C23AAAFDF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8" name="Line 311">
            <a:extLst>
              <a:ext uri="{FF2B5EF4-FFF2-40B4-BE49-F238E27FC236}">
                <a16:creationId xmlns:a16="http://schemas.microsoft.com/office/drawing/2014/main" id="{572614BD-45DE-45CD-9BBF-C71EF1CE2B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9" name="Line 312">
            <a:extLst>
              <a:ext uri="{FF2B5EF4-FFF2-40B4-BE49-F238E27FC236}">
                <a16:creationId xmlns:a16="http://schemas.microsoft.com/office/drawing/2014/main" id="{B1A32F27-78A8-4ABE-8A6C-E7035127732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90" name="Group 313">
          <a:extLst>
            <a:ext uri="{FF2B5EF4-FFF2-40B4-BE49-F238E27FC236}">
              <a16:creationId xmlns:a16="http://schemas.microsoft.com/office/drawing/2014/main" id="{97E62942-82E3-42C5-B71C-27A621060A5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91" name="Line 314">
            <a:extLst>
              <a:ext uri="{FF2B5EF4-FFF2-40B4-BE49-F238E27FC236}">
                <a16:creationId xmlns:a16="http://schemas.microsoft.com/office/drawing/2014/main" id="{08B7D3EE-150A-4541-8E44-33DB37D25A5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2" name="Line 315">
            <a:extLst>
              <a:ext uri="{FF2B5EF4-FFF2-40B4-BE49-F238E27FC236}">
                <a16:creationId xmlns:a16="http://schemas.microsoft.com/office/drawing/2014/main" id="{EEF84B04-9C96-46CF-8599-FEAFACFAEF7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3" name="Line 316">
            <a:extLst>
              <a:ext uri="{FF2B5EF4-FFF2-40B4-BE49-F238E27FC236}">
                <a16:creationId xmlns:a16="http://schemas.microsoft.com/office/drawing/2014/main" id="{E31883E4-6480-4D8F-BCB8-B672582271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94" name="Group 317">
          <a:extLst>
            <a:ext uri="{FF2B5EF4-FFF2-40B4-BE49-F238E27FC236}">
              <a16:creationId xmlns:a16="http://schemas.microsoft.com/office/drawing/2014/main" id="{ACE6B939-0658-46E1-9DE1-0209B74ED35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95" name="Line 318">
            <a:extLst>
              <a:ext uri="{FF2B5EF4-FFF2-40B4-BE49-F238E27FC236}">
                <a16:creationId xmlns:a16="http://schemas.microsoft.com/office/drawing/2014/main" id="{37EE6AE4-4AE8-46EF-BD95-4158C569CF6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6" name="Line 319">
            <a:extLst>
              <a:ext uri="{FF2B5EF4-FFF2-40B4-BE49-F238E27FC236}">
                <a16:creationId xmlns:a16="http://schemas.microsoft.com/office/drawing/2014/main" id="{527429C8-A3E1-41D6-9D0F-F0CB3D7097F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7" name="Line 320">
            <a:extLst>
              <a:ext uri="{FF2B5EF4-FFF2-40B4-BE49-F238E27FC236}">
                <a16:creationId xmlns:a16="http://schemas.microsoft.com/office/drawing/2014/main" id="{B21FDB43-FA56-4675-8CA5-800EF651FAA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898" name="Group 321">
          <a:extLst>
            <a:ext uri="{FF2B5EF4-FFF2-40B4-BE49-F238E27FC236}">
              <a16:creationId xmlns:a16="http://schemas.microsoft.com/office/drawing/2014/main" id="{CFF73FC3-9570-474B-9CC0-8AEB3B391D1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899" name="Line 322">
            <a:extLst>
              <a:ext uri="{FF2B5EF4-FFF2-40B4-BE49-F238E27FC236}">
                <a16:creationId xmlns:a16="http://schemas.microsoft.com/office/drawing/2014/main" id="{F8F2B3E3-8820-4F36-94A7-13E6E2B0269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0" name="Line 323">
            <a:extLst>
              <a:ext uri="{FF2B5EF4-FFF2-40B4-BE49-F238E27FC236}">
                <a16:creationId xmlns:a16="http://schemas.microsoft.com/office/drawing/2014/main" id="{C9A87C48-C2C3-4AA2-A791-23AB181291B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1" name="Line 324">
            <a:extLst>
              <a:ext uri="{FF2B5EF4-FFF2-40B4-BE49-F238E27FC236}">
                <a16:creationId xmlns:a16="http://schemas.microsoft.com/office/drawing/2014/main" id="{CA96AD09-7BF5-4901-92C8-9F6A6A4C319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02" name="Group 325">
          <a:extLst>
            <a:ext uri="{FF2B5EF4-FFF2-40B4-BE49-F238E27FC236}">
              <a16:creationId xmlns:a16="http://schemas.microsoft.com/office/drawing/2014/main" id="{3746B9E2-7384-4C6F-92E7-7C56F5C5DBC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03" name="Line 326">
            <a:extLst>
              <a:ext uri="{FF2B5EF4-FFF2-40B4-BE49-F238E27FC236}">
                <a16:creationId xmlns:a16="http://schemas.microsoft.com/office/drawing/2014/main" id="{5630A627-76AA-447E-A647-91FE1C53A8B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4" name="Line 327">
            <a:extLst>
              <a:ext uri="{FF2B5EF4-FFF2-40B4-BE49-F238E27FC236}">
                <a16:creationId xmlns:a16="http://schemas.microsoft.com/office/drawing/2014/main" id="{7663B15F-CD68-44A6-AB3B-86B97E4BBEC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5" name="Line 328">
            <a:extLst>
              <a:ext uri="{FF2B5EF4-FFF2-40B4-BE49-F238E27FC236}">
                <a16:creationId xmlns:a16="http://schemas.microsoft.com/office/drawing/2014/main" id="{AB0A5221-428A-46FD-B0EF-A70AFB0606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06" name="Group 329">
          <a:extLst>
            <a:ext uri="{FF2B5EF4-FFF2-40B4-BE49-F238E27FC236}">
              <a16:creationId xmlns:a16="http://schemas.microsoft.com/office/drawing/2014/main" id="{45D68A8C-4057-41A7-A303-E14F93064A6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07" name="Line 330">
            <a:extLst>
              <a:ext uri="{FF2B5EF4-FFF2-40B4-BE49-F238E27FC236}">
                <a16:creationId xmlns:a16="http://schemas.microsoft.com/office/drawing/2014/main" id="{2AE572E1-5A35-4C52-BA4C-AAE05A79E3D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8" name="Line 331">
            <a:extLst>
              <a:ext uri="{FF2B5EF4-FFF2-40B4-BE49-F238E27FC236}">
                <a16:creationId xmlns:a16="http://schemas.microsoft.com/office/drawing/2014/main" id="{B26F869C-42D0-43CF-9D46-9EDB0D37773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9" name="Line 332">
            <a:extLst>
              <a:ext uri="{FF2B5EF4-FFF2-40B4-BE49-F238E27FC236}">
                <a16:creationId xmlns:a16="http://schemas.microsoft.com/office/drawing/2014/main" id="{948BF9B0-42BF-40DC-90A5-44CF3FA9A10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10" name="Group 333">
          <a:extLst>
            <a:ext uri="{FF2B5EF4-FFF2-40B4-BE49-F238E27FC236}">
              <a16:creationId xmlns:a16="http://schemas.microsoft.com/office/drawing/2014/main" id="{2DBAE150-0751-46B2-B965-B03B4456913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11" name="Line 334">
            <a:extLst>
              <a:ext uri="{FF2B5EF4-FFF2-40B4-BE49-F238E27FC236}">
                <a16:creationId xmlns:a16="http://schemas.microsoft.com/office/drawing/2014/main" id="{80A469B4-A903-457C-AD94-2E864A2D50C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2" name="Line 335">
            <a:extLst>
              <a:ext uri="{FF2B5EF4-FFF2-40B4-BE49-F238E27FC236}">
                <a16:creationId xmlns:a16="http://schemas.microsoft.com/office/drawing/2014/main" id="{60D28271-304C-4702-9C07-3F532E695FA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3" name="Line 336">
            <a:extLst>
              <a:ext uri="{FF2B5EF4-FFF2-40B4-BE49-F238E27FC236}">
                <a16:creationId xmlns:a16="http://schemas.microsoft.com/office/drawing/2014/main" id="{1F061056-B670-4850-948C-45708198647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14" name="Group 337">
          <a:extLst>
            <a:ext uri="{FF2B5EF4-FFF2-40B4-BE49-F238E27FC236}">
              <a16:creationId xmlns:a16="http://schemas.microsoft.com/office/drawing/2014/main" id="{AF493347-F62D-4B89-98C8-A0FC528909E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15" name="Line 338">
            <a:extLst>
              <a:ext uri="{FF2B5EF4-FFF2-40B4-BE49-F238E27FC236}">
                <a16:creationId xmlns:a16="http://schemas.microsoft.com/office/drawing/2014/main" id="{87553B05-EF04-4BB2-AACE-207AED1D8C2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6" name="Line 339">
            <a:extLst>
              <a:ext uri="{FF2B5EF4-FFF2-40B4-BE49-F238E27FC236}">
                <a16:creationId xmlns:a16="http://schemas.microsoft.com/office/drawing/2014/main" id="{D6BC4201-EA5D-46C2-A073-6137B3D9369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7" name="Line 340">
            <a:extLst>
              <a:ext uri="{FF2B5EF4-FFF2-40B4-BE49-F238E27FC236}">
                <a16:creationId xmlns:a16="http://schemas.microsoft.com/office/drawing/2014/main" id="{7CF28325-69ED-4408-8CB6-DFF3D4FBA32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18" name="Group 341">
          <a:extLst>
            <a:ext uri="{FF2B5EF4-FFF2-40B4-BE49-F238E27FC236}">
              <a16:creationId xmlns:a16="http://schemas.microsoft.com/office/drawing/2014/main" id="{36B69319-8501-4DB6-989B-26AC6042E873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19" name="Line 342">
            <a:extLst>
              <a:ext uri="{FF2B5EF4-FFF2-40B4-BE49-F238E27FC236}">
                <a16:creationId xmlns:a16="http://schemas.microsoft.com/office/drawing/2014/main" id="{9B9CF57D-C6A3-420E-A2E3-E0E300430A6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0" name="Line 343">
            <a:extLst>
              <a:ext uri="{FF2B5EF4-FFF2-40B4-BE49-F238E27FC236}">
                <a16:creationId xmlns:a16="http://schemas.microsoft.com/office/drawing/2014/main" id="{AC458D80-6755-4DF6-9948-0BF9CEF716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1" name="Line 344">
            <a:extLst>
              <a:ext uri="{FF2B5EF4-FFF2-40B4-BE49-F238E27FC236}">
                <a16:creationId xmlns:a16="http://schemas.microsoft.com/office/drawing/2014/main" id="{90060249-05DF-4040-B97B-F072D300B8F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22" name="Group 345">
          <a:extLst>
            <a:ext uri="{FF2B5EF4-FFF2-40B4-BE49-F238E27FC236}">
              <a16:creationId xmlns:a16="http://schemas.microsoft.com/office/drawing/2014/main" id="{6902D4A1-E1CE-45D0-A0FA-913D3FCC098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23" name="Line 346">
            <a:extLst>
              <a:ext uri="{FF2B5EF4-FFF2-40B4-BE49-F238E27FC236}">
                <a16:creationId xmlns:a16="http://schemas.microsoft.com/office/drawing/2014/main" id="{85E4FD17-D8B3-410A-9655-2B7C2C5D55E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4" name="Line 347">
            <a:extLst>
              <a:ext uri="{FF2B5EF4-FFF2-40B4-BE49-F238E27FC236}">
                <a16:creationId xmlns:a16="http://schemas.microsoft.com/office/drawing/2014/main" id="{0DA330F2-C33D-47E8-A647-F9FFD6A6875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5" name="Line 348">
            <a:extLst>
              <a:ext uri="{FF2B5EF4-FFF2-40B4-BE49-F238E27FC236}">
                <a16:creationId xmlns:a16="http://schemas.microsoft.com/office/drawing/2014/main" id="{20DAD0B9-0CE4-4F89-AB2A-5F2FA95C4D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26" name="Group 349">
          <a:extLst>
            <a:ext uri="{FF2B5EF4-FFF2-40B4-BE49-F238E27FC236}">
              <a16:creationId xmlns:a16="http://schemas.microsoft.com/office/drawing/2014/main" id="{DEA29519-9D1B-4B6C-A286-EEC93A8DD88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27" name="Line 350">
            <a:extLst>
              <a:ext uri="{FF2B5EF4-FFF2-40B4-BE49-F238E27FC236}">
                <a16:creationId xmlns:a16="http://schemas.microsoft.com/office/drawing/2014/main" id="{5D9492A4-E0F4-4118-82D5-E2C40D484D3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8" name="Line 351">
            <a:extLst>
              <a:ext uri="{FF2B5EF4-FFF2-40B4-BE49-F238E27FC236}">
                <a16:creationId xmlns:a16="http://schemas.microsoft.com/office/drawing/2014/main" id="{6DDA3347-2D0B-49BE-930D-0191BF9C1D2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9" name="Line 352">
            <a:extLst>
              <a:ext uri="{FF2B5EF4-FFF2-40B4-BE49-F238E27FC236}">
                <a16:creationId xmlns:a16="http://schemas.microsoft.com/office/drawing/2014/main" id="{8505E6F8-0C92-4887-BE5A-14589D783D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30" name="Group 353">
          <a:extLst>
            <a:ext uri="{FF2B5EF4-FFF2-40B4-BE49-F238E27FC236}">
              <a16:creationId xmlns:a16="http://schemas.microsoft.com/office/drawing/2014/main" id="{89F9BAE4-07A1-4A3C-850A-50738F0BA93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31" name="Line 354">
            <a:extLst>
              <a:ext uri="{FF2B5EF4-FFF2-40B4-BE49-F238E27FC236}">
                <a16:creationId xmlns:a16="http://schemas.microsoft.com/office/drawing/2014/main" id="{E61E44EA-9309-41EE-B7C4-511DE500DC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2" name="Line 355">
            <a:extLst>
              <a:ext uri="{FF2B5EF4-FFF2-40B4-BE49-F238E27FC236}">
                <a16:creationId xmlns:a16="http://schemas.microsoft.com/office/drawing/2014/main" id="{A8D7B1F0-3DEA-4D05-BDD2-A2CAB14C27A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3" name="Line 356">
            <a:extLst>
              <a:ext uri="{FF2B5EF4-FFF2-40B4-BE49-F238E27FC236}">
                <a16:creationId xmlns:a16="http://schemas.microsoft.com/office/drawing/2014/main" id="{F501CBEC-690F-42B3-97EA-A36A3699DA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34" name="Group 357">
          <a:extLst>
            <a:ext uri="{FF2B5EF4-FFF2-40B4-BE49-F238E27FC236}">
              <a16:creationId xmlns:a16="http://schemas.microsoft.com/office/drawing/2014/main" id="{F5C42A46-237D-48E0-8EF0-B6301C2AA17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35" name="Line 358">
            <a:extLst>
              <a:ext uri="{FF2B5EF4-FFF2-40B4-BE49-F238E27FC236}">
                <a16:creationId xmlns:a16="http://schemas.microsoft.com/office/drawing/2014/main" id="{6F2F5DE4-684F-4FC6-BB00-506E53E07C4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6" name="Line 359">
            <a:extLst>
              <a:ext uri="{FF2B5EF4-FFF2-40B4-BE49-F238E27FC236}">
                <a16:creationId xmlns:a16="http://schemas.microsoft.com/office/drawing/2014/main" id="{51F4B2F6-39A2-472F-BEEF-B7D33B140BD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7" name="Line 360">
            <a:extLst>
              <a:ext uri="{FF2B5EF4-FFF2-40B4-BE49-F238E27FC236}">
                <a16:creationId xmlns:a16="http://schemas.microsoft.com/office/drawing/2014/main" id="{1B697C7D-DC3F-444E-AC67-6442361D03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38" name="Group 361">
          <a:extLst>
            <a:ext uri="{FF2B5EF4-FFF2-40B4-BE49-F238E27FC236}">
              <a16:creationId xmlns:a16="http://schemas.microsoft.com/office/drawing/2014/main" id="{369A867B-914C-43EE-9F32-050772D7455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39" name="Line 362">
            <a:extLst>
              <a:ext uri="{FF2B5EF4-FFF2-40B4-BE49-F238E27FC236}">
                <a16:creationId xmlns:a16="http://schemas.microsoft.com/office/drawing/2014/main" id="{03A00D9A-6913-4F40-8E88-B1DCDB0A515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0" name="Line 363">
            <a:extLst>
              <a:ext uri="{FF2B5EF4-FFF2-40B4-BE49-F238E27FC236}">
                <a16:creationId xmlns:a16="http://schemas.microsoft.com/office/drawing/2014/main" id="{2D9F1C93-95D3-49C9-AF12-A4B4C18BA28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1" name="Line 364">
            <a:extLst>
              <a:ext uri="{FF2B5EF4-FFF2-40B4-BE49-F238E27FC236}">
                <a16:creationId xmlns:a16="http://schemas.microsoft.com/office/drawing/2014/main" id="{2D5E005C-EDA4-45DC-B58B-92745BD6B10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42" name="Group 365">
          <a:extLst>
            <a:ext uri="{FF2B5EF4-FFF2-40B4-BE49-F238E27FC236}">
              <a16:creationId xmlns:a16="http://schemas.microsoft.com/office/drawing/2014/main" id="{BF468F7A-DDF0-4293-95B7-672C12E6981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43" name="Line 366">
            <a:extLst>
              <a:ext uri="{FF2B5EF4-FFF2-40B4-BE49-F238E27FC236}">
                <a16:creationId xmlns:a16="http://schemas.microsoft.com/office/drawing/2014/main" id="{2C98F1B2-F9AB-46A5-B21F-D264630F317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4" name="Line 367">
            <a:extLst>
              <a:ext uri="{FF2B5EF4-FFF2-40B4-BE49-F238E27FC236}">
                <a16:creationId xmlns:a16="http://schemas.microsoft.com/office/drawing/2014/main" id="{80C68F58-9C49-45AB-B227-9DDF06DE9D8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5" name="Line 368">
            <a:extLst>
              <a:ext uri="{FF2B5EF4-FFF2-40B4-BE49-F238E27FC236}">
                <a16:creationId xmlns:a16="http://schemas.microsoft.com/office/drawing/2014/main" id="{1C1DCDD5-72B5-4E48-889D-0BA75195902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46" name="Group 369">
          <a:extLst>
            <a:ext uri="{FF2B5EF4-FFF2-40B4-BE49-F238E27FC236}">
              <a16:creationId xmlns:a16="http://schemas.microsoft.com/office/drawing/2014/main" id="{C72ECBF3-5D52-49DE-A160-194E192CFB0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47" name="Line 370">
            <a:extLst>
              <a:ext uri="{FF2B5EF4-FFF2-40B4-BE49-F238E27FC236}">
                <a16:creationId xmlns:a16="http://schemas.microsoft.com/office/drawing/2014/main" id="{666464A3-8004-4BFF-AB75-737D04CB46F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8" name="Line 371">
            <a:extLst>
              <a:ext uri="{FF2B5EF4-FFF2-40B4-BE49-F238E27FC236}">
                <a16:creationId xmlns:a16="http://schemas.microsoft.com/office/drawing/2014/main" id="{4203F3DA-75A2-41CF-8271-E97AE3FD223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9" name="Line 372">
            <a:extLst>
              <a:ext uri="{FF2B5EF4-FFF2-40B4-BE49-F238E27FC236}">
                <a16:creationId xmlns:a16="http://schemas.microsoft.com/office/drawing/2014/main" id="{66489D99-A341-4ABB-B8C5-C3B1A4A6EE5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50" name="Group 373">
          <a:extLst>
            <a:ext uri="{FF2B5EF4-FFF2-40B4-BE49-F238E27FC236}">
              <a16:creationId xmlns:a16="http://schemas.microsoft.com/office/drawing/2014/main" id="{C3507AE5-BBAE-454E-9E15-3307CA71423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51" name="Line 374">
            <a:extLst>
              <a:ext uri="{FF2B5EF4-FFF2-40B4-BE49-F238E27FC236}">
                <a16:creationId xmlns:a16="http://schemas.microsoft.com/office/drawing/2014/main" id="{20547800-BADE-4977-BE31-785C1EAE549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2" name="Line 375">
            <a:extLst>
              <a:ext uri="{FF2B5EF4-FFF2-40B4-BE49-F238E27FC236}">
                <a16:creationId xmlns:a16="http://schemas.microsoft.com/office/drawing/2014/main" id="{1669A881-DC93-4881-9E52-D4E4E3CDD4F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3" name="Line 376">
            <a:extLst>
              <a:ext uri="{FF2B5EF4-FFF2-40B4-BE49-F238E27FC236}">
                <a16:creationId xmlns:a16="http://schemas.microsoft.com/office/drawing/2014/main" id="{E66C4E3F-26B2-4382-B00C-3DA1AAE8C18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54" name="Group 377">
          <a:extLst>
            <a:ext uri="{FF2B5EF4-FFF2-40B4-BE49-F238E27FC236}">
              <a16:creationId xmlns:a16="http://schemas.microsoft.com/office/drawing/2014/main" id="{9C158D4A-5B8C-4623-9CF4-2BFDEA0B9A5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55" name="Line 378">
            <a:extLst>
              <a:ext uri="{FF2B5EF4-FFF2-40B4-BE49-F238E27FC236}">
                <a16:creationId xmlns:a16="http://schemas.microsoft.com/office/drawing/2014/main" id="{FD421280-589C-42B7-B485-FA93B273F4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6" name="Line 379">
            <a:extLst>
              <a:ext uri="{FF2B5EF4-FFF2-40B4-BE49-F238E27FC236}">
                <a16:creationId xmlns:a16="http://schemas.microsoft.com/office/drawing/2014/main" id="{F350C3AC-AF24-4D0F-B68D-53B8762129B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7" name="Line 380">
            <a:extLst>
              <a:ext uri="{FF2B5EF4-FFF2-40B4-BE49-F238E27FC236}">
                <a16:creationId xmlns:a16="http://schemas.microsoft.com/office/drawing/2014/main" id="{154B6573-58DD-4A18-906C-8C17F499909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58" name="Group 381">
          <a:extLst>
            <a:ext uri="{FF2B5EF4-FFF2-40B4-BE49-F238E27FC236}">
              <a16:creationId xmlns:a16="http://schemas.microsoft.com/office/drawing/2014/main" id="{A842EC44-ED4E-43DA-B78B-2B5002C6FF7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59" name="Line 382">
            <a:extLst>
              <a:ext uri="{FF2B5EF4-FFF2-40B4-BE49-F238E27FC236}">
                <a16:creationId xmlns:a16="http://schemas.microsoft.com/office/drawing/2014/main" id="{B675871F-FA5B-4CF7-ADBC-75561F59E46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0" name="Line 383">
            <a:extLst>
              <a:ext uri="{FF2B5EF4-FFF2-40B4-BE49-F238E27FC236}">
                <a16:creationId xmlns:a16="http://schemas.microsoft.com/office/drawing/2014/main" id="{FB0D0102-EBC1-459C-AF97-5B44DADC45D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1" name="Line 384">
            <a:extLst>
              <a:ext uri="{FF2B5EF4-FFF2-40B4-BE49-F238E27FC236}">
                <a16:creationId xmlns:a16="http://schemas.microsoft.com/office/drawing/2014/main" id="{B68B6A0D-5373-4704-8D08-C2A7C3C4F4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62" name="Group 385">
          <a:extLst>
            <a:ext uri="{FF2B5EF4-FFF2-40B4-BE49-F238E27FC236}">
              <a16:creationId xmlns:a16="http://schemas.microsoft.com/office/drawing/2014/main" id="{3C21B86F-237B-41DD-9120-D1CB2B1E3E8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63" name="Line 386">
            <a:extLst>
              <a:ext uri="{FF2B5EF4-FFF2-40B4-BE49-F238E27FC236}">
                <a16:creationId xmlns:a16="http://schemas.microsoft.com/office/drawing/2014/main" id="{0CBF3AB2-8E9C-436C-A84A-27B5219B818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4" name="Line 387">
            <a:extLst>
              <a:ext uri="{FF2B5EF4-FFF2-40B4-BE49-F238E27FC236}">
                <a16:creationId xmlns:a16="http://schemas.microsoft.com/office/drawing/2014/main" id="{D5BEBD8A-8760-4705-B2E7-24CD6DD7879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5" name="Line 388">
            <a:extLst>
              <a:ext uri="{FF2B5EF4-FFF2-40B4-BE49-F238E27FC236}">
                <a16:creationId xmlns:a16="http://schemas.microsoft.com/office/drawing/2014/main" id="{D57EDAA6-3206-41DD-9E98-5563A3CFDC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66" name="Group 389">
          <a:extLst>
            <a:ext uri="{FF2B5EF4-FFF2-40B4-BE49-F238E27FC236}">
              <a16:creationId xmlns:a16="http://schemas.microsoft.com/office/drawing/2014/main" id="{8F9882FB-41B0-486C-96D4-0D55A06DADE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67" name="Line 390">
            <a:extLst>
              <a:ext uri="{FF2B5EF4-FFF2-40B4-BE49-F238E27FC236}">
                <a16:creationId xmlns:a16="http://schemas.microsoft.com/office/drawing/2014/main" id="{49096E2D-2EAB-4F35-A2BF-14150B40EE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8" name="Line 391">
            <a:extLst>
              <a:ext uri="{FF2B5EF4-FFF2-40B4-BE49-F238E27FC236}">
                <a16:creationId xmlns:a16="http://schemas.microsoft.com/office/drawing/2014/main" id="{1AC19C03-3B6C-4D34-9622-F46003B0483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9" name="Line 392">
            <a:extLst>
              <a:ext uri="{FF2B5EF4-FFF2-40B4-BE49-F238E27FC236}">
                <a16:creationId xmlns:a16="http://schemas.microsoft.com/office/drawing/2014/main" id="{921A9ABA-7428-4A14-8177-B0E313ABCF3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70" name="Group 393">
          <a:extLst>
            <a:ext uri="{FF2B5EF4-FFF2-40B4-BE49-F238E27FC236}">
              <a16:creationId xmlns:a16="http://schemas.microsoft.com/office/drawing/2014/main" id="{F1C59F06-6B64-4C0D-B6BC-533C80C72EA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71" name="Line 394">
            <a:extLst>
              <a:ext uri="{FF2B5EF4-FFF2-40B4-BE49-F238E27FC236}">
                <a16:creationId xmlns:a16="http://schemas.microsoft.com/office/drawing/2014/main" id="{205050D9-A83E-4CD7-9850-41EECCFD279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2" name="Line 395">
            <a:extLst>
              <a:ext uri="{FF2B5EF4-FFF2-40B4-BE49-F238E27FC236}">
                <a16:creationId xmlns:a16="http://schemas.microsoft.com/office/drawing/2014/main" id="{21186E38-6EC3-4824-A210-C8E18BA1C89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3" name="Line 396">
            <a:extLst>
              <a:ext uri="{FF2B5EF4-FFF2-40B4-BE49-F238E27FC236}">
                <a16:creationId xmlns:a16="http://schemas.microsoft.com/office/drawing/2014/main" id="{E80869BF-14C1-4F0E-B02D-A9C1E57115D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74" name="Group 397">
          <a:extLst>
            <a:ext uri="{FF2B5EF4-FFF2-40B4-BE49-F238E27FC236}">
              <a16:creationId xmlns:a16="http://schemas.microsoft.com/office/drawing/2014/main" id="{66012E8E-2BE1-46CA-AF22-A6C7E88060F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75" name="Line 398">
            <a:extLst>
              <a:ext uri="{FF2B5EF4-FFF2-40B4-BE49-F238E27FC236}">
                <a16:creationId xmlns:a16="http://schemas.microsoft.com/office/drawing/2014/main" id="{E3BBEC1C-096B-4725-8E55-BD3EC58A180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6" name="Line 399">
            <a:extLst>
              <a:ext uri="{FF2B5EF4-FFF2-40B4-BE49-F238E27FC236}">
                <a16:creationId xmlns:a16="http://schemas.microsoft.com/office/drawing/2014/main" id="{2F31727D-ACF3-47D6-B962-931AEC21FE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7" name="Line 400">
            <a:extLst>
              <a:ext uri="{FF2B5EF4-FFF2-40B4-BE49-F238E27FC236}">
                <a16:creationId xmlns:a16="http://schemas.microsoft.com/office/drawing/2014/main" id="{B5A0A8B3-ECD1-4652-A6F6-D90ACD956F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78" name="Group 401">
          <a:extLst>
            <a:ext uri="{FF2B5EF4-FFF2-40B4-BE49-F238E27FC236}">
              <a16:creationId xmlns:a16="http://schemas.microsoft.com/office/drawing/2014/main" id="{16870EA8-A70F-4F69-BEC4-A2BB3B133F0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79" name="Line 402">
            <a:extLst>
              <a:ext uri="{FF2B5EF4-FFF2-40B4-BE49-F238E27FC236}">
                <a16:creationId xmlns:a16="http://schemas.microsoft.com/office/drawing/2014/main" id="{84DA9EED-4198-491C-BE81-671F8E042F9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0" name="Line 403">
            <a:extLst>
              <a:ext uri="{FF2B5EF4-FFF2-40B4-BE49-F238E27FC236}">
                <a16:creationId xmlns:a16="http://schemas.microsoft.com/office/drawing/2014/main" id="{785778C0-65A6-45ED-9EB8-D862A7BCED8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1" name="Line 404">
            <a:extLst>
              <a:ext uri="{FF2B5EF4-FFF2-40B4-BE49-F238E27FC236}">
                <a16:creationId xmlns:a16="http://schemas.microsoft.com/office/drawing/2014/main" id="{894841B0-9B0A-44B2-BDB1-ADFCEACA7D5C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82" name="Group 405">
          <a:extLst>
            <a:ext uri="{FF2B5EF4-FFF2-40B4-BE49-F238E27FC236}">
              <a16:creationId xmlns:a16="http://schemas.microsoft.com/office/drawing/2014/main" id="{E36B9A99-155E-480B-B42E-433B452F395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83" name="Line 406">
            <a:extLst>
              <a:ext uri="{FF2B5EF4-FFF2-40B4-BE49-F238E27FC236}">
                <a16:creationId xmlns:a16="http://schemas.microsoft.com/office/drawing/2014/main" id="{9CAD002F-D742-47DD-B0E6-EEEFE015D21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4" name="Line 407">
            <a:extLst>
              <a:ext uri="{FF2B5EF4-FFF2-40B4-BE49-F238E27FC236}">
                <a16:creationId xmlns:a16="http://schemas.microsoft.com/office/drawing/2014/main" id="{D179246D-77FC-4D40-AD19-14E777E674F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5" name="Line 408">
            <a:extLst>
              <a:ext uri="{FF2B5EF4-FFF2-40B4-BE49-F238E27FC236}">
                <a16:creationId xmlns:a16="http://schemas.microsoft.com/office/drawing/2014/main" id="{F2392402-E086-4802-9EF2-BA1EFFCE47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86" name="Group 409">
          <a:extLst>
            <a:ext uri="{FF2B5EF4-FFF2-40B4-BE49-F238E27FC236}">
              <a16:creationId xmlns:a16="http://schemas.microsoft.com/office/drawing/2014/main" id="{53C62B75-91B2-49A7-855D-72652715796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87" name="Line 410">
            <a:extLst>
              <a:ext uri="{FF2B5EF4-FFF2-40B4-BE49-F238E27FC236}">
                <a16:creationId xmlns:a16="http://schemas.microsoft.com/office/drawing/2014/main" id="{F6F34B14-0998-4E67-9839-EF760C2A21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8" name="Line 411">
            <a:extLst>
              <a:ext uri="{FF2B5EF4-FFF2-40B4-BE49-F238E27FC236}">
                <a16:creationId xmlns:a16="http://schemas.microsoft.com/office/drawing/2014/main" id="{2E7BC7F4-A740-40D0-AE55-6B709DF0EC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9" name="Line 412">
            <a:extLst>
              <a:ext uri="{FF2B5EF4-FFF2-40B4-BE49-F238E27FC236}">
                <a16:creationId xmlns:a16="http://schemas.microsoft.com/office/drawing/2014/main" id="{C8A4ED57-3F40-47AC-B53C-A4CF78EC5ED3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90" name="Group 413">
          <a:extLst>
            <a:ext uri="{FF2B5EF4-FFF2-40B4-BE49-F238E27FC236}">
              <a16:creationId xmlns:a16="http://schemas.microsoft.com/office/drawing/2014/main" id="{DB49A3FD-44DD-45AA-A548-CFFE0BACAA1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91" name="Line 414">
            <a:extLst>
              <a:ext uri="{FF2B5EF4-FFF2-40B4-BE49-F238E27FC236}">
                <a16:creationId xmlns:a16="http://schemas.microsoft.com/office/drawing/2014/main" id="{3335E162-4354-4A62-8616-83D43BC57F1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2" name="Line 415">
            <a:extLst>
              <a:ext uri="{FF2B5EF4-FFF2-40B4-BE49-F238E27FC236}">
                <a16:creationId xmlns:a16="http://schemas.microsoft.com/office/drawing/2014/main" id="{E66167E8-A2F9-4ADF-8F30-D0B2ECAFB5E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3" name="Line 416">
            <a:extLst>
              <a:ext uri="{FF2B5EF4-FFF2-40B4-BE49-F238E27FC236}">
                <a16:creationId xmlns:a16="http://schemas.microsoft.com/office/drawing/2014/main" id="{6FFF45A3-4FD2-4452-99C1-58088E30225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94" name="Group 417">
          <a:extLst>
            <a:ext uri="{FF2B5EF4-FFF2-40B4-BE49-F238E27FC236}">
              <a16:creationId xmlns:a16="http://schemas.microsoft.com/office/drawing/2014/main" id="{842C8284-3B4E-4014-B307-506ACB337DB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95" name="Line 418">
            <a:extLst>
              <a:ext uri="{FF2B5EF4-FFF2-40B4-BE49-F238E27FC236}">
                <a16:creationId xmlns:a16="http://schemas.microsoft.com/office/drawing/2014/main" id="{C7E43BA8-5CF3-4EE9-BB9F-D4EB1012FF3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6" name="Line 419">
            <a:extLst>
              <a:ext uri="{FF2B5EF4-FFF2-40B4-BE49-F238E27FC236}">
                <a16:creationId xmlns:a16="http://schemas.microsoft.com/office/drawing/2014/main" id="{419BC07C-41EE-49E9-AB25-92499B65E89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7" name="Line 420">
            <a:extLst>
              <a:ext uri="{FF2B5EF4-FFF2-40B4-BE49-F238E27FC236}">
                <a16:creationId xmlns:a16="http://schemas.microsoft.com/office/drawing/2014/main" id="{F7843BC7-18E4-447A-A8DA-DBBC3A6F63CB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998" name="Group 421">
          <a:extLst>
            <a:ext uri="{FF2B5EF4-FFF2-40B4-BE49-F238E27FC236}">
              <a16:creationId xmlns:a16="http://schemas.microsoft.com/office/drawing/2014/main" id="{ACAD2DBC-DE00-4EBF-A600-3E84141D267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999" name="Line 422">
            <a:extLst>
              <a:ext uri="{FF2B5EF4-FFF2-40B4-BE49-F238E27FC236}">
                <a16:creationId xmlns:a16="http://schemas.microsoft.com/office/drawing/2014/main" id="{A5F9B7F9-BA81-4E35-AB74-FBA220EB5C0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0" name="Line 423">
            <a:extLst>
              <a:ext uri="{FF2B5EF4-FFF2-40B4-BE49-F238E27FC236}">
                <a16:creationId xmlns:a16="http://schemas.microsoft.com/office/drawing/2014/main" id="{ECB12C81-19E6-45D7-884B-2F868A975B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1" name="Line 424">
            <a:extLst>
              <a:ext uri="{FF2B5EF4-FFF2-40B4-BE49-F238E27FC236}">
                <a16:creationId xmlns:a16="http://schemas.microsoft.com/office/drawing/2014/main" id="{109B01C0-DBBE-4CBB-942A-B0E8CC096350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02" name="Group 425">
          <a:extLst>
            <a:ext uri="{FF2B5EF4-FFF2-40B4-BE49-F238E27FC236}">
              <a16:creationId xmlns:a16="http://schemas.microsoft.com/office/drawing/2014/main" id="{AB64CBBE-B77C-45B6-A8FD-A8E4B78829C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03" name="Line 426">
            <a:extLst>
              <a:ext uri="{FF2B5EF4-FFF2-40B4-BE49-F238E27FC236}">
                <a16:creationId xmlns:a16="http://schemas.microsoft.com/office/drawing/2014/main" id="{F5BA9DF9-9338-4DC4-BC1D-5437D261543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4" name="Line 427">
            <a:extLst>
              <a:ext uri="{FF2B5EF4-FFF2-40B4-BE49-F238E27FC236}">
                <a16:creationId xmlns:a16="http://schemas.microsoft.com/office/drawing/2014/main" id="{742205FF-87EA-4B99-92C1-43DED7EE841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5" name="Line 428">
            <a:extLst>
              <a:ext uri="{FF2B5EF4-FFF2-40B4-BE49-F238E27FC236}">
                <a16:creationId xmlns:a16="http://schemas.microsoft.com/office/drawing/2014/main" id="{1EBA8A94-8EC1-4C83-9873-057E160C66E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06" name="Group 429">
          <a:extLst>
            <a:ext uri="{FF2B5EF4-FFF2-40B4-BE49-F238E27FC236}">
              <a16:creationId xmlns:a16="http://schemas.microsoft.com/office/drawing/2014/main" id="{ED0E09EE-ECC3-4251-B0E4-997D3CA296C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07" name="Line 430">
            <a:extLst>
              <a:ext uri="{FF2B5EF4-FFF2-40B4-BE49-F238E27FC236}">
                <a16:creationId xmlns:a16="http://schemas.microsoft.com/office/drawing/2014/main" id="{107D23D5-AAC6-4ED1-8CB4-281DE109F64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8" name="Line 431">
            <a:extLst>
              <a:ext uri="{FF2B5EF4-FFF2-40B4-BE49-F238E27FC236}">
                <a16:creationId xmlns:a16="http://schemas.microsoft.com/office/drawing/2014/main" id="{A162EF7E-A432-46D7-8181-61416906434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9" name="Line 432">
            <a:extLst>
              <a:ext uri="{FF2B5EF4-FFF2-40B4-BE49-F238E27FC236}">
                <a16:creationId xmlns:a16="http://schemas.microsoft.com/office/drawing/2014/main" id="{E7B3471A-EBD0-4171-ADF9-C418E62A45B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10" name="Group 433">
          <a:extLst>
            <a:ext uri="{FF2B5EF4-FFF2-40B4-BE49-F238E27FC236}">
              <a16:creationId xmlns:a16="http://schemas.microsoft.com/office/drawing/2014/main" id="{FAD260FE-FE1F-4320-B0B1-196CF1452D2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11" name="Line 434">
            <a:extLst>
              <a:ext uri="{FF2B5EF4-FFF2-40B4-BE49-F238E27FC236}">
                <a16:creationId xmlns:a16="http://schemas.microsoft.com/office/drawing/2014/main" id="{8D19759C-D191-4E52-ADE9-D5EECEE1E35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2" name="Line 435">
            <a:extLst>
              <a:ext uri="{FF2B5EF4-FFF2-40B4-BE49-F238E27FC236}">
                <a16:creationId xmlns:a16="http://schemas.microsoft.com/office/drawing/2014/main" id="{7BE1E02E-B163-44BA-B422-A8334545BC5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3" name="Line 436">
            <a:extLst>
              <a:ext uri="{FF2B5EF4-FFF2-40B4-BE49-F238E27FC236}">
                <a16:creationId xmlns:a16="http://schemas.microsoft.com/office/drawing/2014/main" id="{60D09168-8418-4A1A-B165-9D103C42664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14" name="Group 437">
          <a:extLst>
            <a:ext uri="{FF2B5EF4-FFF2-40B4-BE49-F238E27FC236}">
              <a16:creationId xmlns:a16="http://schemas.microsoft.com/office/drawing/2014/main" id="{056AF573-5F90-4449-BD9D-3AF29B4F42E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15" name="Line 438">
            <a:extLst>
              <a:ext uri="{FF2B5EF4-FFF2-40B4-BE49-F238E27FC236}">
                <a16:creationId xmlns:a16="http://schemas.microsoft.com/office/drawing/2014/main" id="{F0DC050F-E187-49D8-83BB-DC6CF0EBC0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6" name="Line 439">
            <a:extLst>
              <a:ext uri="{FF2B5EF4-FFF2-40B4-BE49-F238E27FC236}">
                <a16:creationId xmlns:a16="http://schemas.microsoft.com/office/drawing/2014/main" id="{499BFACC-84FD-4EEC-B130-45E0C154A12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7" name="Line 440">
            <a:extLst>
              <a:ext uri="{FF2B5EF4-FFF2-40B4-BE49-F238E27FC236}">
                <a16:creationId xmlns:a16="http://schemas.microsoft.com/office/drawing/2014/main" id="{AF6D812C-5BDC-49F0-B7E4-0202E2A4A5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18" name="Group 441">
          <a:extLst>
            <a:ext uri="{FF2B5EF4-FFF2-40B4-BE49-F238E27FC236}">
              <a16:creationId xmlns:a16="http://schemas.microsoft.com/office/drawing/2014/main" id="{BE12053F-FDEB-45E9-9823-5144CC488CB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19" name="Line 442">
            <a:extLst>
              <a:ext uri="{FF2B5EF4-FFF2-40B4-BE49-F238E27FC236}">
                <a16:creationId xmlns:a16="http://schemas.microsoft.com/office/drawing/2014/main" id="{F61B62AC-91B4-4601-A1CD-8DD08D27728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0" name="Line 443">
            <a:extLst>
              <a:ext uri="{FF2B5EF4-FFF2-40B4-BE49-F238E27FC236}">
                <a16:creationId xmlns:a16="http://schemas.microsoft.com/office/drawing/2014/main" id="{A5835BDE-2D9A-434F-949B-9FA828F2794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1" name="Line 444">
            <a:extLst>
              <a:ext uri="{FF2B5EF4-FFF2-40B4-BE49-F238E27FC236}">
                <a16:creationId xmlns:a16="http://schemas.microsoft.com/office/drawing/2014/main" id="{09058B96-EC12-4AA3-BE05-4C763B3E967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22" name="Group 445">
          <a:extLst>
            <a:ext uri="{FF2B5EF4-FFF2-40B4-BE49-F238E27FC236}">
              <a16:creationId xmlns:a16="http://schemas.microsoft.com/office/drawing/2014/main" id="{B75101C0-6F0B-4E1C-B84B-C177BB6A2FB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23" name="Line 446">
            <a:extLst>
              <a:ext uri="{FF2B5EF4-FFF2-40B4-BE49-F238E27FC236}">
                <a16:creationId xmlns:a16="http://schemas.microsoft.com/office/drawing/2014/main" id="{54E037CE-E606-4E74-AB42-1F66B40E210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4" name="Line 447">
            <a:extLst>
              <a:ext uri="{FF2B5EF4-FFF2-40B4-BE49-F238E27FC236}">
                <a16:creationId xmlns:a16="http://schemas.microsoft.com/office/drawing/2014/main" id="{CBE12D8F-8D7E-4B62-A900-FB9B85ADC96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5" name="Line 448">
            <a:extLst>
              <a:ext uri="{FF2B5EF4-FFF2-40B4-BE49-F238E27FC236}">
                <a16:creationId xmlns:a16="http://schemas.microsoft.com/office/drawing/2014/main" id="{72AD9120-B197-4C0F-A547-6FDED6D84A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26" name="Group 449">
          <a:extLst>
            <a:ext uri="{FF2B5EF4-FFF2-40B4-BE49-F238E27FC236}">
              <a16:creationId xmlns:a16="http://schemas.microsoft.com/office/drawing/2014/main" id="{861C9B57-0474-435F-A125-B4BF0F7F8C8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27" name="Line 450">
            <a:extLst>
              <a:ext uri="{FF2B5EF4-FFF2-40B4-BE49-F238E27FC236}">
                <a16:creationId xmlns:a16="http://schemas.microsoft.com/office/drawing/2014/main" id="{49E662E0-AA19-4DF2-86C9-8C1204700ED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Line 451">
            <a:extLst>
              <a:ext uri="{FF2B5EF4-FFF2-40B4-BE49-F238E27FC236}">
                <a16:creationId xmlns:a16="http://schemas.microsoft.com/office/drawing/2014/main" id="{7D78CBCB-A059-42B4-AE04-0A16700AA7A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9" name="Line 452">
            <a:extLst>
              <a:ext uri="{FF2B5EF4-FFF2-40B4-BE49-F238E27FC236}">
                <a16:creationId xmlns:a16="http://schemas.microsoft.com/office/drawing/2014/main" id="{5E2B84F5-47CF-465D-A76A-71195144541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30" name="Group 453">
          <a:extLst>
            <a:ext uri="{FF2B5EF4-FFF2-40B4-BE49-F238E27FC236}">
              <a16:creationId xmlns:a16="http://schemas.microsoft.com/office/drawing/2014/main" id="{9ADD21DB-9314-4D8D-BB3C-E28E2170E99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31" name="Line 454">
            <a:extLst>
              <a:ext uri="{FF2B5EF4-FFF2-40B4-BE49-F238E27FC236}">
                <a16:creationId xmlns:a16="http://schemas.microsoft.com/office/drawing/2014/main" id="{F385D164-ACB1-445D-A837-76BDFAC5954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2" name="Line 455">
            <a:extLst>
              <a:ext uri="{FF2B5EF4-FFF2-40B4-BE49-F238E27FC236}">
                <a16:creationId xmlns:a16="http://schemas.microsoft.com/office/drawing/2014/main" id="{432A28D1-55BF-4576-BCA0-B06A1472E35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3" name="Line 456">
            <a:extLst>
              <a:ext uri="{FF2B5EF4-FFF2-40B4-BE49-F238E27FC236}">
                <a16:creationId xmlns:a16="http://schemas.microsoft.com/office/drawing/2014/main" id="{F003E856-EBE5-49C6-B823-A363E38556A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34" name="Group 457">
          <a:extLst>
            <a:ext uri="{FF2B5EF4-FFF2-40B4-BE49-F238E27FC236}">
              <a16:creationId xmlns:a16="http://schemas.microsoft.com/office/drawing/2014/main" id="{F50C2BB2-8103-47ED-BB0D-E9720BA5172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35" name="Line 458">
            <a:extLst>
              <a:ext uri="{FF2B5EF4-FFF2-40B4-BE49-F238E27FC236}">
                <a16:creationId xmlns:a16="http://schemas.microsoft.com/office/drawing/2014/main" id="{28D3C63E-FF58-4399-851F-1AE03D9D5D6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" name="Line 459">
            <a:extLst>
              <a:ext uri="{FF2B5EF4-FFF2-40B4-BE49-F238E27FC236}">
                <a16:creationId xmlns:a16="http://schemas.microsoft.com/office/drawing/2014/main" id="{4A2F3EF1-5172-4B13-8246-D867B4FDAA6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7" name="Line 460">
            <a:extLst>
              <a:ext uri="{FF2B5EF4-FFF2-40B4-BE49-F238E27FC236}">
                <a16:creationId xmlns:a16="http://schemas.microsoft.com/office/drawing/2014/main" id="{9309D422-A90D-4D6C-8BE3-71E34BF69E5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38" name="Group 461">
          <a:extLst>
            <a:ext uri="{FF2B5EF4-FFF2-40B4-BE49-F238E27FC236}">
              <a16:creationId xmlns:a16="http://schemas.microsoft.com/office/drawing/2014/main" id="{5C246F01-AE4B-4FBF-BC9C-8F05C3D5EF26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39" name="Line 462">
            <a:extLst>
              <a:ext uri="{FF2B5EF4-FFF2-40B4-BE49-F238E27FC236}">
                <a16:creationId xmlns:a16="http://schemas.microsoft.com/office/drawing/2014/main" id="{288A5EE4-C0EA-4BEE-9B62-6D47D2E5C94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0" name="Line 463">
            <a:extLst>
              <a:ext uri="{FF2B5EF4-FFF2-40B4-BE49-F238E27FC236}">
                <a16:creationId xmlns:a16="http://schemas.microsoft.com/office/drawing/2014/main" id="{82FBC637-FDBC-466E-9369-2C5DEADD6F69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464">
            <a:extLst>
              <a:ext uri="{FF2B5EF4-FFF2-40B4-BE49-F238E27FC236}">
                <a16:creationId xmlns:a16="http://schemas.microsoft.com/office/drawing/2014/main" id="{1BB6BCA8-9353-4853-B908-81545AC4F39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42" name="Group 465">
          <a:extLst>
            <a:ext uri="{FF2B5EF4-FFF2-40B4-BE49-F238E27FC236}">
              <a16:creationId xmlns:a16="http://schemas.microsoft.com/office/drawing/2014/main" id="{C27775E3-136B-4548-A14D-1D972AC98C9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43" name="Line 466">
            <a:extLst>
              <a:ext uri="{FF2B5EF4-FFF2-40B4-BE49-F238E27FC236}">
                <a16:creationId xmlns:a16="http://schemas.microsoft.com/office/drawing/2014/main" id="{068F66DB-B03E-4EB1-90FA-4C5679287FB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4" name="Line 467">
            <a:extLst>
              <a:ext uri="{FF2B5EF4-FFF2-40B4-BE49-F238E27FC236}">
                <a16:creationId xmlns:a16="http://schemas.microsoft.com/office/drawing/2014/main" id="{3C34B892-389C-4D6D-98A5-5C06E71474F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5" name="Line 468">
            <a:extLst>
              <a:ext uri="{FF2B5EF4-FFF2-40B4-BE49-F238E27FC236}">
                <a16:creationId xmlns:a16="http://schemas.microsoft.com/office/drawing/2014/main" id="{63FBDE7E-823F-47AB-884E-D7C32803687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46" name="Group 469">
          <a:extLst>
            <a:ext uri="{FF2B5EF4-FFF2-40B4-BE49-F238E27FC236}">
              <a16:creationId xmlns:a16="http://schemas.microsoft.com/office/drawing/2014/main" id="{E83ED296-0497-4C3B-A67E-990DFA58F0D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47" name="Line 470">
            <a:extLst>
              <a:ext uri="{FF2B5EF4-FFF2-40B4-BE49-F238E27FC236}">
                <a16:creationId xmlns:a16="http://schemas.microsoft.com/office/drawing/2014/main" id="{A836B61B-044F-4958-8467-55220D2ED541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8" name="Line 471">
            <a:extLst>
              <a:ext uri="{FF2B5EF4-FFF2-40B4-BE49-F238E27FC236}">
                <a16:creationId xmlns:a16="http://schemas.microsoft.com/office/drawing/2014/main" id="{4D08E0AE-2ACD-4346-9967-6B1EF937DBB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472">
            <a:extLst>
              <a:ext uri="{FF2B5EF4-FFF2-40B4-BE49-F238E27FC236}">
                <a16:creationId xmlns:a16="http://schemas.microsoft.com/office/drawing/2014/main" id="{02BED73D-26D0-4CA1-B3D6-282F4A7CAE8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50" name="Group 473">
          <a:extLst>
            <a:ext uri="{FF2B5EF4-FFF2-40B4-BE49-F238E27FC236}">
              <a16:creationId xmlns:a16="http://schemas.microsoft.com/office/drawing/2014/main" id="{81CCCC3E-9D57-46E3-85D9-84054B82D2F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51" name="Line 474">
            <a:extLst>
              <a:ext uri="{FF2B5EF4-FFF2-40B4-BE49-F238E27FC236}">
                <a16:creationId xmlns:a16="http://schemas.microsoft.com/office/drawing/2014/main" id="{2A70B6A3-C040-4B4D-9EE0-B11EAC4B120B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2" name="Line 475">
            <a:extLst>
              <a:ext uri="{FF2B5EF4-FFF2-40B4-BE49-F238E27FC236}">
                <a16:creationId xmlns:a16="http://schemas.microsoft.com/office/drawing/2014/main" id="{E307F625-E1A3-49A6-9B0E-81343896980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476">
            <a:extLst>
              <a:ext uri="{FF2B5EF4-FFF2-40B4-BE49-F238E27FC236}">
                <a16:creationId xmlns:a16="http://schemas.microsoft.com/office/drawing/2014/main" id="{D8DEB13A-5E49-4317-90AD-B1A4CAAE829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54" name="Group 477">
          <a:extLst>
            <a:ext uri="{FF2B5EF4-FFF2-40B4-BE49-F238E27FC236}">
              <a16:creationId xmlns:a16="http://schemas.microsoft.com/office/drawing/2014/main" id="{7ACB8024-4957-4317-A71A-9F3BF808DF2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55" name="Line 478">
            <a:extLst>
              <a:ext uri="{FF2B5EF4-FFF2-40B4-BE49-F238E27FC236}">
                <a16:creationId xmlns:a16="http://schemas.microsoft.com/office/drawing/2014/main" id="{EB70B649-3B72-4D3A-9D88-179B9CC5FEE9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6" name="Line 479">
            <a:extLst>
              <a:ext uri="{FF2B5EF4-FFF2-40B4-BE49-F238E27FC236}">
                <a16:creationId xmlns:a16="http://schemas.microsoft.com/office/drawing/2014/main" id="{63406796-1BB5-41C3-A678-F732E58FAB7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480">
            <a:extLst>
              <a:ext uri="{FF2B5EF4-FFF2-40B4-BE49-F238E27FC236}">
                <a16:creationId xmlns:a16="http://schemas.microsoft.com/office/drawing/2014/main" id="{704B4855-46A6-40FA-975F-718D8169EAC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58" name="Group 481">
          <a:extLst>
            <a:ext uri="{FF2B5EF4-FFF2-40B4-BE49-F238E27FC236}">
              <a16:creationId xmlns:a16="http://schemas.microsoft.com/office/drawing/2014/main" id="{717931B0-0D79-4693-87A5-F8760390BB6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59" name="Line 482">
            <a:extLst>
              <a:ext uri="{FF2B5EF4-FFF2-40B4-BE49-F238E27FC236}">
                <a16:creationId xmlns:a16="http://schemas.microsoft.com/office/drawing/2014/main" id="{B56B1448-BD11-49E7-A6E4-5B1EF0C7A70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0" name="Line 483">
            <a:extLst>
              <a:ext uri="{FF2B5EF4-FFF2-40B4-BE49-F238E27FC236}">
                <a16:creationId xmlns:a16="http://schemas.microsoft.com/office/drawing/2014/main" id="{53D72577-D38C-401F-9F5C-1F3EC8F892D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1" name="Line 484">
            <a:extLst>
              <a:ext uri="{FF2B5EF4-FFF2-40B4-BE49-F238E27FC236}">
                <a16:creationId xmlns:a16="http://schemas.microsoft.com/office/drawing/2014/main" id="{02ECE554-F45D-4F6D-8FA5-F873B7B6A6B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62" name="Group 485">
          <a:extLst>
            <a:ext uri="{FF2B5EF4-FFF2-40B4-BE49-F238E27FC236}">
              <a16:creationId xmlns:a16="http://schemas.microsoft.com/office/drawing/2014/main" id="{437D3BF2-3B71-4F24-AD50-CE2B660DDBFD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63" name="Line 486">
            <a:extLst>
              <a:ext uri="{FF2B5EF4-FFF2-40B4-BE49-F238E27FC236}">
                <a16:creationId xmlns:a16="http://schemas.microsoft.com/office/drawing/2014/main" id="{BB5F2569-ACE3-48BB-A9EA-D843C1E9C9B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4" name="Line 487">
            <a:extLst>
              <a:ext uri="{FF2B5EF4-FFF2-40B4-BE49-F238E27FC236}">
                <a16:creationId xmlns:a16="http://schemas.microsoft.com/office/drawing/2014/main" id="{869A3273-5FB9-4307-9842-8F1F4DD5118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88">
            <a:extLst>
              <a:ext uri="{FF2B5EF4-FFF2-40B4-BE49-F238E27FC236}">
                <a16:creationId xmlns:a16="http://schemas.microsoft.com/office/drawing/2014/main" id="{B50AE623-D8F4-41F0-B617-988CE851170A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66" name="Group 489">
          <a:extLst>
            <a:ext uri="{FF2B5EF4-FFF2-40B4-BE49-F238E27FC236}">
              <a16:creationId xmlns:a16="http://schemas.microsoft.com/office/drawing/2014/main" id="{A243319E-E298-4C19-8876-5F290B26B4B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67" name="Line 490">
            <a:extLst>
              <a:ext uri="{FF2B5EF4-FFF2-40B4-BE49-F238E27FC236}">
                <a16:creationId xmlns:a16="http://schemas.microsoft.com/office/drawing/2014/main" id="{F4C5E5BB-BC70-4598-8583-93BAA0DE165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8" name="Line 491">
            <a:extLst>
              <a:ext uri="{FF2B5EF4-FFF2-40B4-BE49-F238E27FC236}">
                <a16:creationId xmlns:a16="http://schemas.microsoft.com/office/drawing/2014/main" id="{4A62CC29-AF14-4364-B6C7-125AABD78D0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492">
            <a:extLst>
              <a:ext uri="{FF2B5EF4-FFF2-40B4-BE49-F238E27FC236}">
                <a16:creationId xmlns:a16="http://schemas.microsoft.com/office/drawing/2014/main" id="{D064DADC-4735-4979-9309-C31A343A68B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70" name="Group 493">
          <a:extLst>
            <a:ext uri="{FF2B5EF4-FFF2-40B4-BE49-F238E27FC236}">
              <a16:creationId xmlns:a16="http://schemas.microsoft.com/office/drawing/2014/main" id="{BF9DE603-EA16-4938-922D-11BD16FED4F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71" name="Line 494">
            <a:extLst>
              <a:ext uri="{FF2B5EF4-FFF2-40B4-BE49-F238E27FC236}">
                <a16:creationId xmlns:a16="http://schemas.microsoft.com/office/drawing/2014/main" id="{4781F74B-C15D-40B1-86E4-B6803D7610C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2" name="Line 495">
            <a:extLst>
              <a:ext uri="{FF2B5EF4-FFF2-40B4-BE49-F238E27FC236}">
                <a16:creationId xmlns:a16="http://schemas.microsoft.com/office/drawing/2014/main" id="{DA0EFEC1-8B5C-480E-80D1-744C880C4D45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Line 496">
            <a:extLst>
              <a:ext uri="{FF2B5EF4-FFF2-40B4-BE49-F238E27FC236}">
                <a16:creationId xmlns:a16="http://schemas.microsoft.com/office/drawing/2014/main" id="{D5D2AC3D-D52B-4B30-BC3D-91FCD0E75CE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74" name="Group 497">
          <a:extLst>
            <a:ext uri="{FF2B5EF4-FFF2-40B4-BE49-F238E27FC236}">
              <a16:creationId xmlns:a16="http://schemas.microsoft.com/office/drawing/2014/main" id="{7E19694C-E82E-4DA6-9521-5F6C23B41A94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75" name="Line 498">
            <a:extLst>
              <a:ext uri="{FF2B5EF4-FFF2-40B4-BE49-F238E27FC236}">
                <a16:creationId xmlns:a16="http://schemas.microsoft.com/office/drawing/2014/main" id="{0DF0839D-C106-4080-ACFA-098051D8F256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" name="Line 499">
            <a:extLst>
              <a:ext uri="{FF2B5EF4-FFF2-40B4-BE49-F238E27FC236}">
                <a16:creationId xmlns:a16="http://schemas.microsoft.com/office/drawing/2014/main" id="{567B9050-F184-49D6-A794-C332509E298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" name="Line 500">
            <a:extLst>
              <a:ext uri="{FF2B5EF4-FFF2-40B4-BE49-F238E27FC236}">
                <a16:creationId xmlns:a16="http://schemas.microsoft.com/office/drawing/2014/main" id="{827E942A-D90F-419D-8B3F-0279CF2582D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78" name="Group 501">
          <a:extLst>
            <a:ext uri="{FF2B5EF4-FFF2-40B4-BE49-F238E27FC236}">
              <a16:creationId xmlns:a16="http://schemas.microsoft.com/office/drawing/2014/main" id="{5AB0454B-A469-417F-880B-35C3B66FAF0F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79" name="Line 502">
            <a:extLst>
              <a:ext uri="{FF2B5EF4-FFF2-40B4-BE49-F238E27FC236}">
                <a16:creationId xmlns:a16="http://schemas.microsoft.com/office/drawing/2014/main" id="{91F58E49-58A8-4FE7-97B0-F600DFD3DF2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0" name="Line 503">
            <a:extLst>
              <a:ext uri="{FF2B5EF4-FFF2-40B4-BE49-F238E27FC236}">
                <a16:creationId xmlns:a16="http://schemas.microsoft.com/office/drawing/2014/main" id="{6368D663-CA0A-4ABC-91F1-2C921F3D58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1" name="Line 504">
            <a:extLst>
              <a:ext uri="{FF2B5EF4-FFF2-40B4-BE49-F238E27FC236}">
                <a16:creationId xmlns:a16="http://schemas.microsoft.com/office/drawing/2014/main" id="{ED6D199F-AA4A-479A-BFE9-E58DC60EA94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82" name="Group 505">
          <a:extLst>
            <a:ext uri="{FF2B5EF4-FFF2-40B4-BE49-F238E27FC236}">
              <a16:creationId xmlns:a16="http://schemas.microsoft.com/office/drawing/2014/main" id="{7214EE8C-F17E-4598-89B1-71065125DCC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83" name="Line 506">
            <a:extLst>
              <a:ext uri="{FF2B5EF4-FFF2-40B4-BE49-F238E27FC236}">
                <a16:creationId xmlns:a16="http://schemas.microsoft.com/office/drawing/2014/main" id="{34CB837D-B93E-4911-88E0-2F7C25BD9C0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4" name="Line 507">
            <a:extLst>
              <a:ext uri="{FF2B5EF4-FFF2-40B4-BE49-F238E27FC236}">
                <a16:creationId xmlns:a16="http://schemas.microsoft.com/office/drawing/2014/main" id="{DF2DD05B-9122-4979-B67B-78CE36860F36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5" name="Line 508">
            <a:extLst>
              <a:ext uri="{FF2B5EF4-FFF2-40B4-BE49-F238E27FC236}">
                <a16:creationId xmlns:a16="http://schemas.microsoft.com/office/drawing/2014/main" id="{BAB68499-4BA9-4763-813B-D43911A0366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86" name="Group 509">
          <a:extLst>
            <a:ext uri="{FF2B5EF4-FFF2-40B4-BE49-F238E27FC236}">
              <a16:creationId xmlns:a16="http://schemas.microsoft.com/office/drawing/2014/main" id="{3DDFFE8D-ABB4-44E5-812A-3756DD454945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87" name="Line 510">
            <a:extLst>
              <a:ext uri="{FF2B5EF4-FFF2-40B4-BE49-F238E27FC236}">
                <a16:creationId xmlns:a16="http://schemas.microsoft.com/office/drawing/2014/main" id="{B0610B2E-A2C0-40EF-9F6E-8BA420B0755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8" name="Line 511">
            <a:extLst>
              <a:ext uri="{FF2B5EF4-FFF2-40B4-BE49-F238E27FC236}">
                <a16:creationId xmlns:a16="http://schemas.microsoft.com/office/drawing/2014/main" id="{2B455BA9-0B1C-410A-9578-C62084574DFE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9" name="Line 512">
            <a:extLst>
              <a:ext uri="{FF2B5EF4-FFF2-40B4-BE49-F238E27FC236}">
                <a16:creationId xmlns:a16="http://schemas.microsoft.com/office/drawing/2014/main" id="{DA1D4844-871E-4FE9-B40A-C17D65EEBD3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90" name="Group 513">
          <a:extLst>
            <a:ext uri="{FF2B5EF4-FFF2-40B4-BE49-F238E27FC236}">
              <a16:creationId xmlns:a16="http://schemas.microsoft.com/office/drawing/2014/main" id="{67FBADDF-1112-4849-8953-28F730BA1560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91" name="Line 514">
            <a:extLst>
              <a:ext uri="{FF2B5EF4-FFF2-40B4-BE49-F238E27FC236}">
                <a16:creationId xmlns:a16="http://schemas.microsoft.com/office/drawing/2014/main" id="{72F632AE-A298-4586-84D1-B69EFAABA0B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2" name="Line 515">
            <a:extLst>
              <a:ext uri="{FF2B5EF4-FFF2-40B4-BE49-F238E27FC236}">
                <a16:creationId xmlns:a16="http://schemas.microsoft.com/office/drawing/2014/main" id="{AAC6EDA1-8B6F-4664-A0DE-FEF1AD88EB81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3" name="Line 516">
            <a:extLst>
              <a:ext uri="{FF2B5EF4-FFF2-40B4-BE49-F238E27FC236}">
                <a16:creationId xmlns:a16="http://schemas.microsoft.com/office/drawing/2014/main" id="{99554C87-9FEA-4B9B-928C-549191E3F08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94" name="Group 517">
          <a:extLst>
            <a:ext uri="{FF2B5EF4-FFF2-40B4-BE49-F238E27FC236}">
              <a16:creationId xmlns:a16="http://schemas.microsoft.com/office/drawing/2014/main" id="{B1699DB6-198B-4B2B-817E-54FA8C245E7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95" name="Line 518">
            <a:extLst>
              <a:ext uri="{FF2B5EF4-FFF2-40B4-BE49-F238E27FC236}">
                <a16:creationId xmlns:a16="http://schemas.microsoft.com/office/drawing/2014/main" id="{499695C7-1E1A-47CB-9DE2-C8F73F143EE2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6" name="Line 519">
            <a:extLst>
              <a:ext uri="{FF2B5EF4-FFF2-40B4-BE49-F238E27FC236}">
                <a16:creationId xmlns:a16="http://schemas.microsoft.com/office/drawing/2014/main" id="{CF0F32A8-8281-4902-BEA3-369A86E6393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7" name="Line 520">
            <a:extLst>
              <a:ext uri="{FF2B5EF4-FFF2-40B4-BE49-F238E27FC236}">
                <a16:creationId xmlns:a16="http://schemas.microsoft.com/office/drawing/2014/main" id="{102C0BDE-7720-461A-AB24-98D9680A6B16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098" name="Group 521">
          <a:extLst>
            <a:ext uri="{FF2B5EF4-FFF2-40B4-BE49-F238E27FC236}">
              <a16:creationId xmlns:a16="http://schemas.microsoft.com/office/drawing/2014/main" id="{2850F69E-4E06-4742-BF9C-EFB18F7AF08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099" name="Line 522">
            <a:extLst>
              <a:ext uri="{FF2B5EF4-FFF2-40B4-BE49-F238E27FC236}">
                <a16:creationId xmlns:a16="http://schemas.microsoft.com/office/drawing/2014/main" id="{FCE2AE98-B5C7-4F72-8460-0D71016471B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0" name="Line 523">
            <a:extLst>
              <a:ext uri="{FF2B5EF4-FFF2-40B4-BE49-F238E27FC236}">
                <a16:creationId xmlns:a16="http://schemas.microsoft.com/office/drawing/2014/main" id="{4896F51B-020E-4C26-8CD3-5EFC35A86B92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1" name="Line 524">
            <a:extLst>
              <a:ext uri="{FF2B5EF4-FFF2-40B4-BE49-F238E27FC236}">
                <a16:creationId xmlns:a16="http://schemas.microsoft.com/office/drawing/2014/main" id="{6AB36918-B3E3-45D9-82A4-A8CE9D5053F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02" name="Group 525">
          <a:extLst>
            <a:ext uri="{FF2B5EF4-FFF2-40B4-BE49-F238E27FC236}">
              <a16:creationId xmlns:a16="http://schemas.microsoft.com/office/drawing/2014/main" id="{9C994EFB-0590-4AC1-9558-80788E735C69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03" name="Line 526">
            <a:extLst>
              <a:ext uri="{FF2B5EF4-FFF2-40B4-BE49-F238E27FC236}">
                <a16:creationId xmlns:a16="http://schemas.microsoft.com/office/drawing/2014/main" id="{1F55DB98-4C51-420F-A490-3EC08F99AA14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4" name="Line 527">
            <a:extLst>
              <a:ext uri="{FF2B5EF4-FFF2-40B4-BE49-F238E27FC236}">
                <a16:creationId xmlns:a16="http://schemas.microsoft.com/office/drawing/2014/main" id="{3C3845C2-4EBB-4D40-8003-AF23D2F4ACE3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528">
            <a:extLst>
              <a:ext uri="{FF2B5EF4-FFF2-40B4-BE49-F238E27FC236}">
                <a16:creationId xmlns:a16="http://schemas.microsoft.com/office/drawing/2014/main" id="{0F7C0A2E-AEE5-4F21-920B-AFA2BF5B4025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06" name="Group 529">
          <a:extLst>
            <a:ext uri="{FF2B5EF4-FFF2-40B4-BE49-F238E27FC236}">
              <a16:creationId xmlns:a16="http://schemas.microsoft.com/office/drawing/2014/main" id="{1486C054-E1B6-4FAF-A5E2-2241AB76155C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07" name="Line 530">
            <a:extLst>
              <a:ext uri="{FF2B5EF4-FFF2-40B4-BE49-F238E27FC236}">
                <a16:creationId xmlns:a16="http://schemas.microsoft.com/office/drawing/2014/main" id="{9C3F1070-DD27-47B2-81FB-4BD178E2163E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8" name="Line 531">
            <a:extLst>
              <a:ext uri="{FF2B5EF4-FFF2-40B4-BE49-F238E27FC236}">
                <a16:creationId xmlns:a16="http://schemas.microsoft.com/office/drawing/2014/main" id="{E841A947-26A2-4C1D-9AC5-1F0AC3C999D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9" name="Line 532">
            <a:extLst>
              <a:ext uri="{FF2B5EF4-FFF2-40B4-BE49-F238E27FC236}">
                <a16:creationId xmlns:a16="http://schemas.microsoft.com/office/drawing/2014/main" id="{60524B98-7F4A-41C1-A645-B26241928F7F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10" name="Group 533">
          <a:extLst>
            <a:ext uri="{FF2B5EF4-FFF2-40B4-BE49-F238E27FC236}">
              <a16:creationId xmlns:a16="http://schemas.microsoft.com/office/drawing/2014/main" id="{1464C6B3-4082-4B51-8B94-D79B5A6C52CA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11" name="Line 534">
            <a:extLst>
              <a:ext uri="{FF2B5EF4-FFF2-40B4-BE49-F238E27FC236}">
                <a16:creationId xmlns:a16="http://schemas.microsoft.com/office/drawing/2014/main" id="{D7A47D5F-8A2D-473B-9830-BAF349CD7D5D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2" name="Line 535">
            <a:extLst>
              <a:ext uri="{FF2B5EF4-FFF2-40B4-BE49-F238E27FC236}">
                <a16:creationId xmlns:a16="http://schemas.microsoft.com/office/drawing/2014/main" id="{1DB1756A-294F-4530-8528-599732E0065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3" name="Line 536">
            <a:extLst>
              <a:ext uri="{FF2B5EF4-FFF2-40B4-BE49-F238E27FC236}">
                <a16:creationId xmlns:a16="http://schemas.microsoft.com/office/drawing/2014/main" id="{A36790F4-047C-4045-BD10-459872BF2F17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14" name="Group 537">
          <a:extLst>
            <a:ext uri="{FF2B5EF4-FFF2-40B4-BE49-F238E27FC236}">
              <a16:creationId xmlns:a16="http://schemas.microsoft.com/office/drawing/2014/main" id="{B9F36FD8-D2C4-48EF-9FFA-50CF56C3684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15" name="Line 538">
            <a:extLst>
              <a:ext uri="{FF2B5EF4-FFF2-40B4-BE49-F238E27FC236}">
                <a16:creationId xmlns:a16="http://schemas.microsoft.com/office/drawing/2014/main" id="{68DEB8E4-4250-4B6B-9A4C-772D54E5569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6" name="Line 539">
            <a:extLst>
              <a:ext uri="{FF2B5EF4-FFF2-40B4-BE49-F238E27FC236}">
                <a16:creationId xmlns:a16="http://schemas.microsoft.com/office/drawing/2014/main" id="{90F0224C-6DBA-44FF-964F-876A20C06C2A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" name="Line 540">
            <a:extLst>
              <a:ext uri="{FF2B5EF4-FFF2-40B4-BE49-F238E27FC236}">
                <a16:creationId xmlns:a16="http://schemas.microsoft.com/office/drawing/2014/main" id="{C2BBB9BC-28E9-40E8-8858-9FFFB1DA2C72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18" name="Group 541">
          <a:extLst>
            <a:ext uri="{FF2B5EF4-FFF2-40B4-BE49-F238E27FC236}">
              <a16:creationId xmlns:a16="http://schemas.microsoft.com/office/drawing/2014/main" id="{9E583AC2-CA63-47F6-9DD8-88F6AF8C6D91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19" name="Line 542">
            <a:extLst>
              <a:ext uri="{FF2B5EF4-FFF2-40B4-BE49-F238E27FC236}">
                <a16:creationId xmlns:a16="http://schemas.microsoft.com/office/drawing/2014/main" id="{4245BF11-7CCA-48C8-905B-8D8A71F7A55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0" name="Line 543">
            <a:extLst>
              <a:ext uri="{FF2B5EF4-FFF2-40B4-BE49-F238E27FC236}">
                <a16:creationId xmlns:a16="http://schemas.microsoft.com/office/drawing/2014/main" id="{A87956F7-214F-4054-B75C-F8157FD49A3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1" name="Line 544">
            <a:extLst>
              <a:ext uri="{FF2B5EF4-FFF2-40B4-BE49-F238E27FC236}">
                <a16:creationId xmlns:a16="http://schemas.microsoft.com/office/drawing/2014/main" id="{6A89988F-5A22-4F55-A9CF-F1B3048BBC7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22" name="Group 545">
          <a:extLst>
            <a:ext uri="{FF2B5EF4-FFF2-40B4-BE49-F238E27FC236}">
              <a16:creationId xmlns:a16="http://schemas.microsoft.com/office/drawing/2014/main" id="{FABB3BC1-9A61-4C3C-8A53-3E917D7CFB3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23" name="Line 546">
            <a:extLst>
              <a:ext uri="{FF2B5EF4-FFF2-40B4-BE49-F238E27FC236}">
                <a16:creationId xmlns:a16="http://schemas.microsoft.com/office/drawing/2014/main" id="{8A75FB07-6CE6-4F47-8BB5-CBEDDA16BF1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4" name="Line 547">
            <a:extLst>
              <a:ext uri="{FF2B5EF4-FFF2-40B4-BE49-F238E27FC236}">
                <a16:creationId xmlns:a16="http://schemas.microsoft.com/office/drawing/2014/main" id="{E3D9EFC3-2306-4965-9BD0-C1DE6F944A8F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5" name="Line 548">
            <a:extLst>
              <a:ext uri="{FF2B5EF4-FFF2-40B4-BE49-F238E27FC236}">
                <a16:creationId xmlns:a16="http://schemas.microsoft.com/office/drawing/2014/main" id="{69A780DC-7742-4AA2-BBEE-2DAF9B645C2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26" name="Group 549">
          <a:extLst>
            <a:ext uri="{FF2B5EF4-FFF2-40B4-BE49-F238E27FC236}">
              <a16:creationId xmlns:a16="http://schemas.microsoft.com/office/drawing/2014/main" id="{B8350413-F7C6-4A71-9B3A-D6DCC7FBB10E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27" name="Line 550">
            <a:extLst>
              <a:ext uri="{FF2B5EF4-FFF2-40B4-BE49-F238E27FC236}">
                <a16:creationId xmlns:a16="http://schemas.microsoft.com/office/drawing/2014/main" id="{031E6D48-A744-4700-9E1C-B4588E6C9235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8" name="Line 551">
            <a:extLst>
              <a:ext uri="{FF2B5EF4-FFF2-40B4-BE49-F238E27FC236}">
                <a16:creationId xmlns:a16="http://schemas.microsoft.com/office/drawing/2014/main" id="{B5408890-6661-4D3C-8C64-ECA46A33F2E0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" name="Line 552">
            <a:extLst>
              <a:ext uri="{FF2B5EF4-FFF2-40B4-BE49-F238E27FC236}">
                <a16:creationId xmlns:a16="http://schemas.microsoft.com/office/drawing/2014/main" id="{AD2528F8-384C-4E19-9EAA-C60AC7B3C2F1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30" name="Group 553">
          <a:extLst>
            <a:ext uri="{FF2B5EF4-FFF2-40B4-BE49-F238E27FC236}">
              <a16:creationId xmlns:a16="http://schemas.microsoft.com/office/drawing/2014/main" id="{3926279C-F4C0-486E-9618-7D83EEC4EAA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31" name="Line 554">
            <a:extLst>
              <a:ext uri="{FF2B5EF4-FFF2-40B4-BE49-F238E27FC236}">
                <a16:creationId xmlns:a16="http://schemas.microsoft.com/office/drawing/2014/main" id="{D3CB2F27-966F-4121-9D0E-7F668D4B689A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2" name="Line 555">
            <a:extLst>
              <a:ext uri="{FF2B5EF4-FFF2-40B4-BE49-F238E27FC236}">
                <a16:creationId xmlns:a16="http://schemas.microsoft.com/office/drawing/2014/main" id="{33D66892-3479-4693-A9FA-DD08A5B1BEA8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3" name="Line 556">
            <a:extLst>
              <a:ext uri="{FF2B5EF4-FFF2-40B4-BE49-F238E27FC236}">
                <a16:creationId xmlns:a16="http://schemas.microsoft.com/office/drawing/2014/main" id="{6D30F034-F0F2-423A-B8F6-9E0841C50074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34" name="Group 557">
          <a:extLst>
            <a:ext uri="{FF2B5EF4-FFF2-40B4-BE49-F238E27FC236}">
              <a16:creationId xmlns:a16="http://schemas.microsoft.com/office/drawing/2014/main" id="{15DBED0F-3D37-4799-A590-5B8B9026C602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35" name="Line 558">
            <a:extLst>
              <a:ext uri="{FF2B5EF4-FFF2-40B4-BE49-F238E27FC236}">
                <a16:creationId xmlns:a16="http://schemas.microsoft.com/office/drawing/2014/main" id="{ACB53F4D-0F49-4CE6-A5DF-58D6E01888D0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6" name="Line 559">
            <a:extLst>
              <a:ext uri="{FF2B5EF4-FFF2-40B4-BE49-F238E27FC236}">
                <a16:creationId xmlns:a16="http://schemas.microsoft.com/office/drawing/2014/main" id="{F62743BE-B2A4-4921-908A-80F09F96AC54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7" name="Line 560">
            <a:extLst>
              <a:ext uri="{FF2B5EF4-FFF2-40B4-BE49-F238E27FC236}">
                <a16:creationId xmlns:a16="http://schemas.microsoft.com/office/drawing/2014/main" id="{407FC0BE-C01D-4F14-80EE-DD66AC125EE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38" name="Group 561">
          <a:extLst>
            <a:ext uri="{FF2B5EF4-FFF2-40B4-BE49-F238E27FC236}">
              <a16:creationId xmlns:a16="http://schemas.microsoft.com/office/drawing/2014/main" id="{0540A6F3-C406-4029-BAAB-63C864C6775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39" name="Line 562">
            <a:extLst>
              <a:ext uri="{FF2B5EF4-FFF2-40B4-BE49-F238E27FC236}">
                <a16:creationId xmlns:a16="http://schemas.microsoft.com/office/drawing/2014/main" id="{B2FA8224-D605-42A9-8600-D7CC583D64AC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0" name="Line 563">
            <a:extLst>
              <a:ext uri="{FF2B5EF4-FFF2-40B4-BE49-F238E27FC236}">
                <a16:creationId xmlns:a16="http://schemas.microsoft.com/office/drawing/2014/main" id="{AA1D1EAE-6F27-40ED-BC85-AD423261DE9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1" name="Line 564">
            <a:extLst>
              <a:ext uri="{FF2B5EF4-FFF2-40B4-BE49-F238E27FC236}">
                <a16:creationId xmlns:a16="http://schemas.microsoft.com/office/drawing/2014/main" id="{859B1591-3B9C-4A15-A65E-2ACF25E52488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42" name="Group 565">
          <a:extLst>
            <a:ext uri="{FF2B5EF4-FFF2-40B4-BE49-F238E27FC236}">
              <a16:creationId xmlns:a16="http://schemas.microsoft.com/office/drawing/2014/main" id="{6AF7A50E-7F27-42ED-8B8F-6DD853562C38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43" name="Line 566">
            <a:extLst>
              <a:ext uri="{FF2B5EF4-FFF2-40B4-BE49-F238E27FC236}">
                <a16:creationId xmlns:a16="http://schemas.microsoft.com/office/drawing/2014/main" id="{83E8ED81-D082-438F-B688-25EF83C85693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4" name="Line 567">
            <a:extLst>
              <a:ext uri="{FF2B5EF4-FFF2-40B4-BE49-F238E27FC236}">
                <a16:creationId xmlns:a16="http://schemas.microsoft.com/office/drawing/2014/main" id="{F2EE9A58-BDB2-4CF6-B874-66C193A5CD7D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5" name="Line 568">
            <a:extLst>
              <a:ext uri="{FF2B5EF4-FFF2-40B4-BE49-F238E27FC236}">
                <a16:creationId xmlns:a16="http://schemas.microsoft.com/office/drawing/2014/main" id="{305434AA-4B5F-4938-BBB8-18C13CA2479D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46" name="Group 569">
          <a:extLst>
            <a:ext uri="{FF2B5EF4-FFF2-40B4-BE49-F238E27FC236}">
              <a16:creationId xmlns:a16="http://schemas.microsoft.com/office/drawing/2014/main" id="{73633EE7-0E8B-43F7-9ADF-DE00D3F1652B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47" name="Line 570">
            <a:extLst>
              <a:ext uri="{FF2B5EF4-FFF2-40B4-BE49-F238E27FC236}">
                <a16:creationId xmlns:a16="http://schemas.microsoft.com/office/drawing/2014/main" id="{ABB4E5BE-B69D-4DAB-BBAA-AF2F18957F28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8" name="Line 571">
            <a:extLst>
              <a:ext uri="{FF2B5EF4-FFF2-40B4-BE49-F238E27FC236}">
                <a16:creationId xmlns:a16="http://schemas.microsoft.com/office/drawing/2014/main" id="{63C94F39-050B-4173-BD25-16422B6B79AB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9" name="Line 572">
            <a:extLst>
              <a:ext uri="{FF2B5EF4-FFF2-40B4-BE49-F238E27FC236}">
                <a16:creationId xmlns:a16="http://schemas.microsoft.com/office/drawing/2014/main" id="{BE54384D-DCA9-4228-85B8-F32E92F0128E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grpSp>
      <xdr:nvGrpSpPr>
        <xdr:cNvPr id="1150" name="Group 573">
          <a:extLst>
            <a:ext uri="{FF2B5EF4-FFF2-40B4-BE49-F238E27FC236}">
              <a16:creationId xmlns:a16="http://schemas.microsoft.com/office/drawing/2014/main" id="{36E70FD5-2083-4986-B4F0-C12DF2DC4727}"/>
            </a:ext>
          </a:extLst>
        </xdr:cNvPr>
        <xdr:cNvGrpSpPr>
          <a:grpSpLocks/>
        </xdr:cNvGrpSpPr>
      </xdr:nvGrpSpPr>
      <xdr:grpSpPr bwMode="auto">
        <a:xfrm>
          <a:off x="3609975" y="9791700"/>
          <a:ext cx="0" cy="0"/>
          <a:chOff x="63" y="1010"/>
          <a:chExt cx="31" cy="69"/>
        </a:xfrm>
      </xdr:grpSpPr>
      <xdr:sp macro="" textlink="">
        <xdr:nvSpPr>
          <xdr:cNvPr id="1151" name="Line 574">
            <a:extLst>
              <a:ext uri="{FF2B5EF4-FFF2-40B4-BE49-F238E27FC236}">
                <a16:creationId xmlns:a16="http://schemas.microsoft.com/office/drawing/2014/main" id="{9C2708E2-E5D8-4154-B449-B8B7AA8EB077}"/>
              </a:ext>
            </a:extLst>
          </xdr:cNvPr>
          <xdr:cNvSpPr>
            <a:spLocks noChangeShapeType="1"/>
          </xdr:cNvSpPr>
        </xdr:nvSpPr>
        <xdr:spPr bwMode="auto">
          <a:xfrm>
            <a:off x="63" y="1010"/>
            <a:ext cx="0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2" name="Line 575">
            <a:extLst>
              <a:ext uri="{FF2B5EF4-FFF2-40B4-BE49-F238E27FC236}">
                <a16:creationId xmlns:a16="http://schemas.microsoft.com/office/drawing/2014/main" id="{B98C04E8-CDFF-4BB4-B465-34853474D3DC}"/>
              </a:ext>
            </a:extLst>
          </xdr:cNvPr>
          <xdr:cNvSpPr>
            <a:spLocks noChangeShapeType="1"/>
          </xdr:cNvSpPr>
        </xdr:nvSpPr>
        <xdr:spPr bwMode="auto">
          <a:xfrm>
            <a:off x="64" y="1010"/>
            <a:ext cx="2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53" name="Line 576">
            <a:extLst>
              <a:ext uri="{FF2B5EF4-FFF2-40B4-BE49-F238E27FC236}">
                <a16:creationId xmlns:a16="http://schemas.microsoft.com/office/drawing/2014/main" id="{FFA6526F-DBC2-4137-ACC9-7C3C5A8E2FB9}"/>
              </a:ext>
            </a:extLst>
          </xdr:cNvPr>
          <xdr:cNvSpPr>
            <a:spLocks noChangeShapeType="1"/>
          </xdr:cNvSpPr>
        </xdr:nvSpPr>
        <xdr:spPr bwMode="auto">
          <a:xfrm>
            <a:off x="64" y="1078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ME%20programma\Projekti\Jelgava_Puku%20iela%201_031449\Atzin%20par%20tehn%20dokum%20atbilstibu\PEC%20ATZINUMA\Tame_Puku%201_AltumF%2023.02.2022_PARBAUDE%20L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ME%20programma\Projekti\Jelgava_Puku%20iela%201_031449\Atzin%20par%20tehn%20dokum%20atbilstibu\PEC%20ATZINUMA\MS%20Pu&#311;u%20iela%201_27.0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ūt Kopt a"/>
      <sheetName val="Kopt a"/>
      <sheetName val="Kops a"/>
      <sheetName val="1a"/>
      <sheetName val="2a"/>
      <sheetName val="3a"/>
      <sheetName val="4a"/>
      <sheetName val="5a"/>
      <sheetName val="6a"/>
      <sheetName val="7a"/>
      <sheetName val="8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 t="str">
            <v>Esošā jumtiņa seguma demontāža, virsmas attīrīšana</v>
          </cell>
          <cell r="D15" t="str">
            <v>m2</v>
          </cell>
          <cell r="E15">
            <v>1.85</v>
          </cell>
        </row>
        <row r="16">
          <cell r="C16" t="str">
            <v>Esošā jumta seguma demontāža, azbestcementa loksnes utilizējot</v>
          </cell>
          <cell r="D16" t="str">
            <v>m2</v>
          </cell>
          <cell r="E16">
            <v>316.29000000000002</v>
          </cell>
        </row>
        <row r="17">
          <cell r="C17" t="str">
            <v>Jumta skārda elementu demontāža</v>
          </cell>
          <cell r="D17" t="str">
            <v>m</v>
          </cell>
          <cell r="E17">
            <v>49.99</v>
          </cell>
        </row>
        <row r="18">
          <cell r="C18" t="str">
            <v>Lietus ūdens novadīšanas sistēmas demontāža</v>
          </cell>
          <cell r="D18" t="str">
            <v>m</v>
          </cell>
          <cell r="E18">
            <v>87.6</v>
          </cell>
        </row>
        <row r="19">
          <cell r="C19" t="str">
            <v>Bēniņu attīrīšana no būvgružiem izlīdzinot esošo izdedžu klājumu</v>
          </cell>
          <cell r="D19" t="str">
            <v>m2</v>
          </cell>
          <cell r="E19">
            <v>218.73</v>
          </cell>
        </row>
        <row r="20">
          <cell r="C20" t="str">
            <v>Televīzijas antenu un kabeļu sakārtošana uz jumta, demontēt pēc nepieciešamības</v>
          </cell>
          <cell r="D20" t="str">
            <v>gab</v>
          </cell>
          <cell r="E20">
            <v>4</v>
          </cell>
        </row>
        <row r="21">
          <cell r="C21" t="str">
            <v xml:space="preserve">Materiālu pacelšana uz un no ēkas </v>
          </cell>
          <cell r="D21" t="str">
            <v>obj.</v>
          </cell>
          <cell r="E21">
            <v>1</v>
          </cell>
        </row>
        <row r="22">
          <cell r="C22" t="str">
            <v>Jumtiņu seguma atjaunošana</v>
          </cell>
        </row>
        <row r="23">
          <cell r="C23" t="str">
            <v>Uzjumtiņa virsmas tīrīšana, gruntēšana un atjaunošana no apakšas un malām</v>
          </cell>
          <cell r="D23" t="str">
            <v>m2</v>
          </cell>
          <cell r="E23">
            <v>1.94</v>
          </cell>
        </row>
        <row r="24">
          <cell r="C24" t="str">
            <v>Uzjumtiņa nesiltinātās virsmas no apakšas un malām armēšana ar stikla šķiedras sietu</v>
          </cell>
          <cell r="D24" t="str">
            <v>m2</v>
          </cell>
          <cell r="E24">
            <v>1.94</v>
          </cell>
        </row>
        <row r="25">
          <cell r="C25" t="str">
            <v>stikla šķiedras siets āra darbiem 160 g/m2 (Valmiera vai analogs)</v>
          </cell>
          <cell r="D25" t="str">
            <v>m2</v>
          </cell>
          <cell r="E25">
            <v>2.4300000000000002</v>
          </cell>
        </row>
        <row r="26">
          <cell r="C26" t="str">
            <v>līmjava Baumit ProContact (Baumit vai ekvivalents)</v>
          </cell>
          <cell r="D26" t="str">
            <v>kg</v>
          </cell>
          <cell r="E26">
            <v>9.6999999999999993</v>
          </cell>
        </row>
        <row r="27">
          <cell r="C27" t="str">
            <v>palīgmateriāli (līmlentes, stūra līstes)</v>
          </cell>
          <cell r="D27" t="str">
            <v>m2</v>
          </cell>
          <cell r="E27">
            <v>1.94</v>
          </cell>
        </row>
        <row r="28">
          <cell r="C28" t="str">
            <v>zemapmetuma grunts Baumit UniPrimer (Baumit vai ekvivalents)</v>
          </cell>
          <cell r="D28" t="str">
            <v>kg</v>
          </cell>
          <cell r="E28">
            <v>0.49</v>
          </cell>
        </row>
        <row r="29">
          <cell r="C29" t="str">
            <v>Dekoratīvā apmetumu iestrāde uzjumtiņa nesiltinātās virsmai no apakšas un malām</v>
          </cell>
          <cell r="D29" t="str">
            <v>m2</v>
          </cell>
          <cell r="E29">
            <v>1.94</v>
          </cell>
        </row>
        <row r="30">
          <cell r="C30" t="str">
            <v>dekoratīvais apmetums Baumit EdelPutz Spezial Natur 2.0 mm (Baumit vai ekvivalents)</v>
          </cell>
          <cell r="D30" t="str">
            <v>kg</v>
          </cell>
          <cell r="E30">
            <v>7.76</v>
          </cell>
        </row>
        <row r="31">
          <cell r="C31" t="str">
            <v>palīgmateriāli (līmlentes)</v>
          </cell>
          <cell r="D31" t="str">
            <v>m2</v>
          </cell>
          <cell r="E31">
            <v>1.94</v>
          </cell>
        </row>
        <row r="32">
          <cell r="C32" t="str">
            <v>Uzjumtiņa nesiltinātās virsmas gruntēšana un krāsošana no apakšas un malām</v>
          </cell>
          <cell r="D32" t="str">
            <v>m2</v>
          </cell>
          <cell r="E32">
            <v>1.94</v>
          </cell>
        </row>
        <row r="33">
          <cell r="C33" t="str">
            <v xml:space="preserve"> krāsa tonēta Baumit SilikatColor (Baumit vai ekvivalents) (krāsu saskaņojot ar pasūtītāju)</v>
          </cell>
          <cell r="D33" t="str">
            <v>l</v>
          </cell>
          <cell r="E33">
            <v>1.05</v>
          </cell>
        </row>
        <row r="34">
          <cell r="C34" t="str">
            <v>palīgmateriāli (līmlentes)</v>
          </cell>
          <cell r="D34" t="str">
            <v>m2</v>
          </cell>
          <cell r="E34">
            <v>1.94</v>
          </cell>
        </row>
        <row r="35">
          <cell r="C35" t="str">
            <v>Koka konstrukciju izbūve uzjumtiņam</v>
          </cell>
          <cell r="D35" t="str">
            <v>m2</v>
          </cell>
          <cell r="E35">
            <v>1.59</v>
          </cell>
        </row>
        <row r="36">
          <cell r="C36" t="str">
            <v>impregnēts kokmateriāls (vai ekvivalents)</v>
          </cell>
          <cell r="D36" t="str">
            <v>m3</v>
          </cell>
          <cell r="E36">
            <v>0.05</v>
          </cell>
        </row>
        <row r="37">
          <cell r="C37" t="str">
            <v>stiprinājuma elementi</v>
          </cell>
          <cell r="D37" t="str">
            <v>m2</v>
          </cell>
          <cell r="E37">
            <v>1.59</v>
          </cell>
        </row>
        <row r="38">
          <cell r="C38" t="str">
            <v>Metāla jumta seguma ieklāšana uzjumtiņam</v>
          </cell>
          <cell r="D38" t="str">
            <v>m2</v>
          </cell>
          <cell r="E38">
            <v>1.59</v>
          </cell>
        </row>
        <row r="39">
          <cell r="C39" t="str">
            <v>metāla jumta segums Ruukki Monterrey (Ruukki vai ekvivalents) RR32 tonī</v>
          </cell>
          <cell r="D39" t="str">
            <v>m2</v>
          </cell>
          <cell r="E39">
            <v>1.99</v>
          </cell>
        </row>
        <row r="40">
          <cell r="C40" t="str">
            <v>stiprinājumi, palīgmateriāli</v>
          </cell>
          <cell r="D40" t="str">
            <v>m2</v>
          </cell>
          <cell r="E40">
            <v>1.59</v>
          </cell>
        </row>
        <row r="41">
          <cell r="C41" t="str">
            <v>Skārda elementu ieklāšana ieskaitot pieslēgumus</v>
          </cell>
          <cell r="D41" t="str">
            <v>m</v>
          </cell>
          <cell r="E41">
            <v>5.32</v>
          </cell>
        </row>
        <row r="42">
          <cell r="C42" t="str">
            <v>skārds ar PE pārklājumu (vai ekvivalents)</v>
          </cell>
          <cell r="D42" t="str">
            <v>m</v>
          </cell>
          <cell r="E42">
            <v>6.12</v>
          </cell>
        </row>
        <row r="43">
          <cell r="C43" t="str">
            <v>palīgmateriāli (silikons, skrūves)</v>
          </cell>
          <cell r="D43" t="str">
            <v>m</v>
          </cell>
          <cell r="E43">
            <v>5.32</v>
          </cell>
        </row>
        <row r="44">
          <cell r="C44" t="str">
            <v>Lietus ūdens notekcauruļu un notekreņu izbūve uzjumtiņam</v>
          </cell>
          <cell r="D44" t="str">
            <v>m</v>
          </cell>
          <cell r="E44">
            <v>3.16</v>
          </cell>
        </row>
        <row r="45">
          <cell r="C45" t="str">
            <v>skārda ar PE pārklājumu, apaļa šķērsgriezuma tekne un noteka (vai ekvivalents)</v>
          </cell>
          <cell r="D45" t="str">
            <v>m</v>
          </cell>
          <cell r="E45">
            <v>3.63</v>
          </cell>
        </row>
        <row r="46">
          <cell r="C46" t="str">
            <v>stiprinājumi, palīgmateriāli (silikons, skrūves)</v>
          </cell>
          <cell r="D46" t="str">
            <v>m</v>
          </cell>
          <cell r="E46">
            <v>3.16</v>
          </cell>
        </row>
        <row r="47">
          <cell r="C47" t="str">
            <v>Jumta seguma ieklāšana</v>
          </cell>
        </row>
        <row r="48">
          <cell r="C48" t="str">
            <v>Esošās jumta koka konstrukciju daļēja atjaunošana</v>
          </cell>
          <cell r="D48" t="str">
            <v>m3</v>
          </cell>
          <cell r="E48">
            <v>0.8</v>
          </cell>
        </row>
        <row r="49">
          <cell r="C49" t="str">
            <v>kokmateriāls 50x140 mm (vai ekvivalents)</v>
          </cell>
          <cell r="D49" t="str">
            <v>m3</v>
          </cell>
          <cell r="E49">
            <v>0.92</v>
          </cell>
        </row>
        <row r="50">
          <cell r="C50" t="str">
            <v>stiprinājumi, palīgmateriāli</v>
          </cell>
          <cell r="D50" t="str">
            <v>m3</v>
          </cell>
          <cell r="E50">
            <v>0.8</v>
          </cell>
        </row>
        <row r="51">
          <cell r="C51" t="str">
            <v>Antikondensāta plēves ieklāšana</v>
          </cell>
          <cell r="D51" t="str">
            <v>m2</v>
          </cell>
          <cell r="E51">
            <v>316.29000000000002</v>
          </cell>
        </row>
        <row r="52">
          <cell r="C52" t="str">
            <v>antikondensāta plēve ISOCON PRO 120g (vai ekvivalents)</v>
          </cell>
          <cell r="D52" t="str">
            <v>m2</v>
          </cell>
          <cell r="E52">
            <v>395.36</v>
          </cell>
        </row>
        <row r="53">
          <cell r="C53" t="str">
            <v xml:space="preserve"> stiprinājumi, palīgmateriāli</v>
          </cell>
          <cell r="D53" t="str">
            <v>m2</v>
          </cell>
          <cell r="E53">
            <v>316.29000000000002</v>
          </cell>
        </row>
        <row r="54">
          <cell r="C54" t="str">
            <v>Koka latojuma ierīkošana spāru garenvirzienā antikondensāta plēves stiprināšanai</v>
          </cell>
          <cell r="D54" t="str">
            <v>m3</v>
          </cell>
          <cell r="E54">
            <v>0.54</v>
          </cell>
        </row>
        <row r="55">
          <cell r="C55" t="str">
            <v>impregnēts kokmateriāls 25x50 mm</v>
          </cell>
          <cell r="D55" t="str">
            <v>m3</v>
          </cell>
          <cell r="E55">
            <v>0.65</v>
          </cell>
        </row>
        <row r="56">
          <cell r="C56" t="str">
            <v>stiprinājuma elementi</v>
          </cell>
          <cell r="D56" t="str">
            <v>m2</v>
          </cell>
          <cell r="E56">
            <v>316.29000000000002</v>
          </cell>
        </row>
        <row r="57">
          <cell r="C57" t="str">
            <v>Koka dēļu klāja ierīkošana spāru šķērsvirzienā</v>
          </cell>
          <cell r="D57" t="str">
            <v>m3</v>
          </cell>
          <cell r="E57">
            <v>2.1800000000000002</v>
          </cell>
        </row>
        <row r="58">
          <cell r="C58" t="str">
            <v>impregnēts kokmateriāls 50x50 mm (vai ekvivalents)</v>
          </cell>
          <cell r="D58" t="str">
            <v>m3</v>
          </cell>
          <cell r="E58">
            <v>2.62</v>
          </cell>
        </row>
        <row r="59">
          <cell r="C59" t="str">
            <v>stiprinājuma elementi</v>
          </cell>
          <cell r="D59" t="str">
            <v>m2</v>
          </cell>
          <cell r="E59">
            <v>316.29000000000002</v>
          </cell>
        </row>
        <row r="60">
          <cell r="C60" t="str">
            <v>Vējkastu karkasa montāža apšūjot ar apdares dēlīšiem un vējmalu izbūve</v>
          </cell>
          <cell r="D60" t="str">
            <v>m</v>
          </cell>
          <cell r="E60">
            <v>75.900000000000006</v>
          </cell>
        </row>
        <row r="61">
          <cell r="C61" t="str">
            <v>impregnēts kokmateriāls karkasam (vai ekvivalents)</v>
          </cell>
          <cell r="D61" t="str">
            <v>m3</v>
          </cell>
          <cell r="E61">
            <v>0.51</v>
          </cell>
        </row>
        <row r="62">
          <cell r="C62" t="str">
            <v>dekoratīvie apdares dēlīši</v>
          </cell>
          <cell r="D62" t="str">
            <v>m2</v>
          </cell>
          <cell r="E62">
            <v>35.86</v>
          </cell>
        </row>
        <row r="63">
          <cell r="C63" t="str">
            <v>stiprinājumi, palīgmateriāli</v>
          </cell>
          <cell r="D63" t="str">
            <v>m2</v>
          </cell>
          <cell r="E63">
            <v>35.86</v>
          </cell>
        </row>
        <row r="64">
          <cell r="C64" t="str">
            <v>Vējkastu un vējmalu krāsošana</v>
          </cell>
          <cell r="D64" t="str">
            <v>m2</v>
          </cell>
          <cell r="E64">
            <v>34.840000000000003</v>
          </cell>
        </row>
        <row r="65">
          <cell r="C65" t="str">
            <v>grunts krāsa</v>
          </cell>
          <cell r="D65" t="str">
            <v>l</v>
          </cell>
          <cell r="E65">
            <v>8.7100000000000009</v>
          </cell>
        </row>
        <row r="66">
          <cell r="C66" t="str">
            <v>tonēta krāsa</v>
          </cell>
          <cell r="D66" t="str">
            <v>l</v>
          </cell>
          <cell r="E66">
            <v>11.61</v>
          </cell>
        </row>
        <row r="67">
          <cell r="C67" t="str">
            <v>Metāla jumta seguma ieklāšana ieskaitot pieslēguma elementu ierīkošanu</v>
          </cell>
          <cell r="D67" t="str">
            <v>m2</v>
          </cell>
          <cell r="E67">
            <v>316.29000000000002</v>
          </cell>
        </row>
        <row r="68">
          <cell r="C68" t="str">
            <v>metāla jumta segums Ruukki Monterrey (Ruukki vai ekvivalents) RR32 tonī</v>
          </cell>
          <cell r="D68" t="str">
            <v>m2</v>
          </cell>
          <cell r="E68">
            <v>395.36</v>
          </cell>
        </row>
        <row r="69">
          <cell r="C69" t="str">
            <v>jumta lūku izbūve, pieslēgumi</v>
          </cell>
          <cell r="D69" t="str">
            <v>m2</v>
          </cell>
          <cell r="E69">
            <v>316.29000000000002</v>
          </cell>
        </row>
        <row r="70">
          <cell r="C70" t="str">
            <v>stiprinājumi, palīgmateriāli</v>
          </cell>
          <cell r="D70" t="str">
            <v>m2</v>
          </cell>
          <cell r="E70">
            <v>316.29000000000002</v>
          </cell>
        </row>
        <row r="71">
          <cell r="C71" t="str">
            <v>Jumta sniega barjera uzstādīšana</v>
          </cell>
          <cell r="D71" t="str">
            <v>m</v>
          </cell>
          <cell r="E71">
            <v>51.2</v>
          </cell>
        </row>
        <row r="72">
          <cell r="C72" t="str">
            <v>sniega barjera ar PE pārklājumu RR32 tonī (vai ekvivalents)</v>
          </cell>
          <cell r="D72" t="str">
            <v>m</v>
          </cell>
          <cell r="E72">
            <v>58.88</v>
          </cell>
        </row>
        <row r="73">
          <cell r="C73" t="str">
            <v>palīgmateriāli (silikons, skrūves)</v>
          </cell>
          <cell r="D73" t="str">
            <v>m</v>
          </cell>
          <cell r="E73">
            <v>51.2</v>
          </cell>
        </row>
        <row r="74">
          <cell r="C74" t="str">
            <v>Skārda elementu ieklāšana</v>
          </cell>
          <cell r="D74" t="str">
            <v>m</v>
          </cell>
          <cell r="E74">
            <v>51.2</v>
          </cell>
        </row>
        <row r="75">
          <cell r="C75" t="str">
            <v>skārds ar PE pārklājumu RR32 tonī (vai ekvivalents)</v>
          </cell>
          <cell r="D75" t="str">
            <v>m</v>
          </cell>
          <cell r="E75">
            <v>58.88</v>
          </cell>
        </row>
        <row r="76">
          <cell r="C76" t="str">
            <v>palīgmateriāli (silikons, skrūves)</v>
          </cell>
          <cell r="D76" t="str">
            <v>m</v>
          </cell>
          <cell r="E76">
            <v>51.2</v>
          </cell>
        </row>
        <row r="77">
          <cell r="C77" t="str">
            <v>Lietus ūdens notekreņu izbūve jumtam</v>
          </cell>
          <cell r="D77" t="str">
            <v>m</v>
          </cell>
          <cell r="E77">
            <v>51.18</v>
          </cell>
        </row>
        <row r="78">
          <cell r="C78" t="str">
            <v>skārda ar PE pārklājumu RR32 tonī, apaļa šķērsgriezuma tekne (vai ekvivalents)</v>
          </cell>
          <cell r="D78" t="str">
            <v>m</v>
          </cell>
          <cell r="E78">
            <v>58.86</v>
          </cell>
        </row>
        <row r="79">
          <cell r="C79" t="str">
            <v>stiprinājumi, palīgmateriāli</v>
          </cell>
          <cell r="D79" t="str">
            <v>m</v>
          </cell>
          <cell r="E79">
            <v>51.18</v>
          </cell>
        </row>
        <row r="80">
          <cell r="C80" t="str">
            <v>Lietus ūdens notekcauruļu un izbūve jumtam</v>
          </cell>
          <cell r="D80" t="str">
            <v>m</v>
          </cell>
          <cell r="E80">
            <v>55.5</v>
          </cell>
        </row>
        <row r="81">
          <cell r="C81" t="str">
            <v>skārda ar PE pārklājumu RR32 tonī, apaļa šķērsgriezuma noteka (vai ekvivalents)</v>
          </cell>
          <cell r="D81" t="str">
            <v>m</v>
          </cell>
          <cell r="E81">
            <v>63.83</v>
          </cell>
        </row>
        <row r="82">
          <cell r="C82" t="str">
            <v>stiprinājumi, palīgmateriāli</v>
          </cell>
          <cell r="D82" t="str">
            <v>m</v>
          </cell>
          <cell r="E82">
            <v>55.5</v>
          </cell>
        </row>
        <row r="83">
          <cell r="C83" t="str">
            <v>Pēdējā stāva sienu un pārseguma siltināšana</v>
          </cell>
        </row>
        <row r="84">
          <cell r="C84" t="str">
            <v>Bēniņu sienas siltināšana no iekšpuses līdz ventilācijas restei ar fasādes akmens vates plātnēm b=50mm uz līmjavas kārtas (ieskaitot sienu sagatavošanu, gruntēšanu)</v>
          </cell>
          <cell r="D84" t="str">
            <v>m2</v>
          </cell>
          <cell r="E84">
            <v>21.68</v>
          </cell>
        </row>
        <row r="85">
          <cell r="C85" t="str">
            <v>akmens vate (λd=0,038 W/m*K) PAROC Linio 15 50mm (PAROC vai ekvivalents)</v>
          </cell>
          <cell r="D85" t="str">
            <v>m2</v>
          </cell>
          <cell r="E85">
            <v>24.93</v>
          </cell>
        </row>
        <row r="86">
          <cell r="C86" t="str">
            <v>līmjava Baumit ProContact (Baumit vai ekvivalents)</v>
          </cell>
          <cell r="D86" t="str">
            <v>kg</v>
          </cell>
          <cell r="E86">
            <v>140.91999999999999</v>
          </cell>
        </row>
        <row r="87">
          <cell r="C87" t="str">
            <v>palīgmateriāli</v>
          </cell>
          <cell r="D87" t="str">
            <v>m2</v>
          </cell>
          <cell r="E87">
            <v>21.68</v>
          </cell>
        </row>
        <row r="88">
          <cell r="C88" t="str">
            <v>Siltinājuma armēšana ar stikla šķiedras sietu</v>
          </cell>
          <cell r="D88" t="str">
            <v>m2</v>
          </cell>
          <cell r="E88">
            <v>21.68</v>
          </cell>
        </row>
        <row r="89">
          <cell r="C89" t="str">
            <v>stikla šķiedras siets āra darbiem 160 g/m2 (Valmiera vai ekvivalents)</v>
          </cell>
          <cell r="D89" t="str">
            <v>m2</v>
          </cell>
          <cell r="E89">
            <v>27.1</v>
          </cell>
        </row>
        <row r="90">
          <cell r="C90" t="str">
            <v>līmjava Baumit ProContact (Baumit vai ekvivalents)</v>
          </cell>
          <cell r="D90" t="str">
            <v>kg</v>
          </cell>
          <cell r="E90">
            <v>108.4</v>
          </cell>
        </row>
        <row r="91">
          <cell r="C91" t="str">
            <v>palīgmateriāli</v>
          </cell>
          <cell r="D91" t="str">
            <v>m2</v>
          </cell>
          <cell r="E91">
            <v>21.68</v>
          </cell>
        </row>
        <row r="92">
          <cell r="C92" t="str">
            <v>Esošo bēniņu logu ailu aizmurējums 500 mm augstumā</v>
          </cell>
          <cell r="D92" t="str">
            <v>m2</v>
          </cell>
          <cell r="E92">
            <v>1.42</v>
          </cell>
        </row>
        <row r="93">
          <cell r="C93" t="str">
            <v>gāzbetona bloki Texoblock Screen 150 (Texoblock vai ekvivalents)</v>
          </cell>
          <cell r="D93" t="str">
            <v>m3</v>
          </cell>
          <cell r="E93">
            <v>0.24</v>
          </cell>
        </row>
        <row r="94">
          <cell r="C94" t="str">
            <v>līmjava</v>
          </cell>
          <cell r="D94" t="str">
            <v>kg</v>
          </cell>
          <cell r="E94">
            <v>6</v>
          </cell>
        </row>
        <row r="95">
          <cell r="C95" t="str">
            <v>palīgmateriāli</v>
          </cell>
          <cell r="D95" t="str">
            <v>m2</v>
          </cell>
          <cell r="E95">
            <v>1.42</v>
          </cell>
        </row>
        <row r="96">
          <cell r="C96" t="str">
            <v>Koka siju karkasa izbūve laipām</v>
          </cell>
          <cell r="D96" t="str">
            <v>m3</v>
          </cell>
          <cell r="E96">
            <v>1.01</v>
          </cell>
        </row>
        <row r="97">
          <cell r="C97" t="str">
            <v>kokmateriāls 50x200 mm, 50x150 mm (vai ekvivalents)</v>
          </cell>
          <cell r="D97" t="str">
            <v>m3</v>
          </cell>
          <cell r="E97">
            <v>1.21</v>
          </cell>
        </row>
        <row r="98">
          <cell r="C98" t="str">
            <v>palīgmateriāli (skrūves u.c.)</v>
          </cell>
          <cell r="D98" t="str">
            <v>m2</v>
          </cell>
          <cell r="E98">
            <v>21.61</v>
          </cell>
        </row>
        <row r="99">
          <cell r="C99" t="str">
            <v>Bēniņos iebūvēt beramo akmens vati h=300mm</v>
          </cell>
          <cell r="D99" t="str">
            <v>m2</v>
          </cell>
          <cell r="E99">
            <v>218.73</v>
          </cell>
        </row>
        <row r="100">
          <cell r="C100" t="str">
            <v>beramā vate (300mm biezumā) λ=0,041 W/(mK) (vai ekvivalents)</v>
          </cell>
          <cell r="D100" t="str">
            <v>m3</v>
          </cell>
          <cell r="E100">
            <v>78.739999999999995</v>
          </cell>
        </row>
        <row r="101">
          <cell r="C101" t="str">
            <v>Bēniņos izbūvēt dēļu laipas virs siltumizolācijas (d=30mm)</v>
          </cell>
          <cell r="D101" t="str">
            <v>m2</v>
          </cell>
          <cell r="E101">
            <v>21.61</v>
          </cell>
        </row>
        <row r="102">
          <cell r="C102" t="str">
            <v>kokmateriāls 30x100 mm</v>
          </cell>
          <cell r="D102" t="str">
            <v>m3</v>
          </cell>
          <cell r="E102">
            <v>0.78</v>
          </cell>
        </row>
        <row r="103">
          <cell r="C103" t="str">
            <v>palīgmateriāli (skrūves u.c.)</v>
          </cell>
          <cell r="D103" t="str">
            <v>m2</v>
          </cell>
          <cell r="E103">
            <v>21.61</v>
          </cell>
        </row>
      </sheetData>
      <sheetData sheetId="5">
        <row r="15">
          <cell r="C15" t="str">
            <v>Sastatņu montāžā, demontāža, īre 3.mēn</v>
          </cell>
          <cell r="D15" t="str">
            <v>m2</v>
          </cell>
          <cell r="E15">
            <v>732.02</v>
          </cell>
        </row>
        <row r="16">
          <cell r="C16" t="str">
            <v>Drošības tīkla (SCAFFOLD-NET 70 vai ekvivalents, fasādes aizsargsiets) uzstādīšana</v>
          </cell>
          <cell r="D16" t="str">
            <v>m2</v>
          </cell>
          <cell r="E16">
            <v>732.02</v>
          </cell>
        </row>
        <row r="17">
          <cell r="C17" t="str">
            <v>Apmalītes demontāža pa ēkas perimetru</v>
          </cell>
          <cell r="D17" t="str">
            <v>m</v>
          </cell>
          <cell r="E17">
            <v>72.900000000000006</v>
          </cell>
        </row>
        <row r="18">
          <cell r="C18" t="str">
            <v>Fasādes virsmas remonts, esošo kabeļu sakārtošana</v>
          </cell>
          <cell r="D18" t="str">
            <v>m2</v>
          </cell>
          <cell r="E18">
            <v>566.92999999999995</v>
          </cell>
        </row>
        <row r="19">
          <cell r="C19" t="str">
            <v>Fasādes un cokola virsmu attīrīšana gruntēšana, virsmu līdzināšana atbilstosī ETAG 004</v>
          </cell>
          <cell r="D19" t="str">
            <v>m2</v>
          </cell>
          <cell r="E19">
            <v>784.39</v>
          </cell>
        </row>
        <row r="20">
          <cell r="C20" t="str">
            <v>Esošā laukakmeņu mūrējuma demontāža</v>
          </cell>
          <cell r="D20" t="str">
            <v>gab</v>
          </cell>
          <cell r="E20">
            <v>1</v>
          </cell>
        </row>
        <row r="21">
          <cell r="C21" t="str">
            <v>Tranšejas rakšana grunts maiņai</v>
          </cell>
          <cell r="D21" t="str">
            <v>m3</v>
          </cell>
          <cell r="E21">
            <v>55.88</v>
          </cell>
        </row>
        <row r="22">
          <cell r="C22" t="str">
            <v>Esošā grunts iekraušana un izvēšana no objekta</v>
          </cell>
          <cell r="D22" t="str">
            <v>m3</v>
          </cell>
          <cell r="E22">
            <v>19.53</v>
          </cell>
        </row>
        <row r="23">
          <cell r="C23" t="str">
            <v>Cokola siltināšana pa perimetru</v>
          </cell>
        </row>
        <row r="24">
          <cell r="C24" t="str">
            <v>Vertikālās hidroizolācijas veidošana pamatu un cokola virsmai</v>
          </cell>
          <cell r="D24" t="str">
            <v>m2</v>
          </cell>
          <cell r="E24">
            <v>83.74</v>
          </cell>
        </row>
        <row r="25">
          <cell r="C25" t="str">
            <v>Pamatu un cokola virsmas siltināšana ar ekstrudēto putupolistirolu b=100mm uz līmjavas kārtas, papildus stiprinot ar dībeļiem</v>
          </cell>
          <cell r="D25" t="str">
            <v>m2</v>
          </cell>
          <cell r="E25">
            <v>83.74</v>
          </cell>
        </row>
        <row r="26">
          <cell r="C26" t="str">
            <v>ekstrudētais putupolistirols (λd=0,038 W/m*K) 100mm (vai ekvivalents)</v>
          </cell>
          <cell r="D26" t="str">
            <v>m2</v>
          </cell>
          <cell r="E26">
            <v>96.3</v>
          </cell>
        </row>
        <row r="27">
          <cell r="C27" t="str">
            <v>līmjava Baumit ProContact (Baumit vai ekvivalents)</v>
          </cell>
          <cell r="D27" t="str">
            <v>kg</v>
          </cell>
          <cell r="E27">
            <v>544.30999999999995</v>
          </cell>
        </row>
        <row r="28">
          <cell r="C28" t="str">
            <v>palīgmateriāli (dībeļi u.c.)</v>
          </cell>
          <cell r="D28" t="str">
            <v>m2</v>
          </cell>
          <cell r="E28">
            <v>83.74</v>
          </cell>
        </row>
        <row r="29">
          <cell r="C29" t="str">
            <v>Siltinājuma armēšana ar stikla šķiedras sietu cokola virsmai</v>
          </cell>
          <cell r="D29" t="str">
            <v>m2</v>
          </cell>
          <cell r="E29">
            <v>83.74</v>
          </cell>
        </row>
        <row r="30">
          <cell r="C30" t="str">
            <v>stikla šķiedras siets āra darbiem 160 g/m2 (Valmiera vai ekvivalents)</v>
          </cell>
          <cell r="D30" t="str">
            <v>m2</v>
          </cell>
          <cell r="E30">
            <v>104.68</v>
          </cell>
        </row>
        <row r="31">
          <cell r="C31" t="str">
            <v>līmjava Baumit ProContact (Baumit vai ekvivalents)</v>
          </cell>
          <cell r="D31" t="str">
            <v>kg</v>
          </cell>
          <cell r="E31">
            <v>418.7</v>
          </cell>
        </row>
        <row r="32">
          <cell r="C32" t="str">
            <v>palīgmateriāli (līmlentes, stūra līstes)</v>
          </cell>
          <cell r="D32" t="str">
            <v>m2</v>
          </cell>
          <cell r="E32">
            <v>83.74</v>
          </cell>
        </row>
        <row r="33">
          <cell r="C33" t="str">
            <v>zemapmetuma grunts Baumit UniPrimer (Baumit vai ekvivalents)</v>
          </cell>
          <cell r="D33" t="str">
            <v>kg</v>
          </cell>
          <cell r="E33">
            <v>20.94</v>
          </cell>
        </row>
        <row r="34">
          <cell r="C34" t="str">
            <v>Dekoratīvā apmetumu iestrāde cokola virsmai</v>
          </cell>
          <cell r="D34" t="str">
            <v>m2</v>
          </cell>
          <cell r="E34">
            <v>27.31</v>
          </cell>
        </row>
        <row r="35">
          <cell r="C35" t="str">
            <v>dekoratīvais apmetums Baumit EdelPutz Spezial Natur 2.0 mm (Baumit vai ekvivalents)</v>
          </cell>
          <cell r="D35" t="str">
            <v>kg</v>
          </cell>
          <cell r="E35">
            <v>109.24</v>
          </cell>
        </row>
        <row r="36">
          <cell r="C36" t="str">
            <v>palīgmateriāli (līmlentes)</v>
          </cell>
          <cell r="D36" t="str">
            <v>m2</v>
          </cell>
          <cell r="E36">
            <v>27.31</v>
          </cell>
        </row>
        <row r="37">
          <cell r="C37" t="str">
            <v>Cokola gruntēšana un krāsošana</v>
          </cell>
          <cell r="D37" t="str">
            <v>m2</v>
          </cell>
          <cell r="E37">
            <v>27.31</v>
          </cell>
        </row>
        <row r="38">
          <cell r="C38" t="str">
            <v xml:space="preserve"> krāsa tonēta Baumit GranoporColor (Baumit vai ekvivalents) (krāsu saskaņojot ar pasūtītāju)</v>
          </cell>
          <cell r="D38" t="str">
            <v>l</v>
          </cell>
          <cell r="E38">
            <v>14.75</v>
          </cell>
        </row>
        <row r="39">
          <cell r="C39" t="str">
            <v>palīgmateriāli (līmlentes)</v>
          </cell>
          <cell r="D39" t="str">
            <v>m2</v>
          </cell>
          <cell r="E39">
            <v>27.31</v>
          </cell>
        </row>
        <row r="40">
          <cell r="C40" t="str">
            <v>Fasādes siltināšana</v>
          </cell>
        </row>
        <row r="41">
          <cell r="C41" t="str">
            <v>Iebūvēt metāla cokola profillīsti</v>
          </cell>
          <cell r="D41" t="str">
            <v>m</v>
          </cell>
          <cell r="E41">
            <v>68.33</v>
          </cell>
        </row>
        <row r="42">
          <cell r="C42" t="str">
            <v>Ārsienas virsmas siltināšana ar fasādes akmens vates plātnēm b=150mm uz līmjavas kārtas, papildus stiprinot ar dībeļiem</v>
          </cell>
          <cell r="D42" t="str">
            <v>m2</v>
          </cell>
          <cell r="E42">
            <v>566.92999999999995</v>
          </cell>
        </row>
        <row r="43">
          <cell r="C43" t="str">
            <v>akmens vate (λd=0,038 W/m*K) PAROC Linio 15 150mm (vai ekvivalents)</v>
          </cell>
          <cell r="D43" t="str">
            <v>m2</v>
          </cell>
          <cell r="E43">
            <v>651.97</v>
          </cell>
        </row>
        <row r="44">
          <cell r="C44" t="str">
            <v>līmjava Baumit ProContact (Baumit vai ekvivalents)</v>
          </cell>
          <cell r="D44" t="str">
            <v>kg</v>
          </cell>
          <cell r="E44">
            <v>3685.05</v>
          </cell>
        </row>
        <row r="45">
          <cell r="C45" t="str">
            <v>palīgmateriāli (dībeļi u.c.)</v>
          </cell>
          <cell r="D45" t="str">
            <v>m2</v>
          </cell>
          <cell r="E45">
            <v>566.92999999999995</v>
          </cell>
        </row>
        <row r="46">
          <cell r="C46" t="str">
            <v>Siltinājuma armēšana ar stikla šķiedras sietu</v>
          </cell>
          <cell r="D46" t="str">
            <v>m2</v>
          </cell>
          <cell r="E46">
            <v>566.92999999999995</v>
          </cell>
        </row>
        <row r="47">
          <cell r="C47" t="str">
            <v>stikla šķiedras siets āra darbiem 160 g/m2 (Valmiera vai ekvivalents)</v>
          </cell>
          <cell r="D47" t="str">
            <v>m2</v>
          </cell>
          <cell r="E47">
            <v>708.66</v>
          </cell>
        </row>
        <row r="48">
          <cell r="C48" t="str">
            <v>līmjava Baumit ProContact (Baumit vai ekvivalents)</v>
          </cell>
          <cell r="D48" t="str">
            <v>kg</v>
          </cell>
          <cell r="E48">
            <v>2834.65</v>
          </cell>
        </row>
        <row r="49">
          <cell r="C49" t="str">
            <v>palīgmateriāli (līmlentes, stūra līstes)</v>
          </cell>
          <cell r="D49" t="str">
            <v>m2</v>
          </cell>
          <cell r="E49">
            <v>566.92999999999995</v>
          </cell>
        </row>
        <row r="50">
          <cell r="C50" t="str">
            <v>grunts pirms dekoratīvā apmetuma Baumit UniPrimer (Baumit vai ekvivalents)</v>
          </cell>
          <cell r="D50" t="str">
            <v>kg</v>
          </cell>
          <cell r="E50">
            <v>141.72999999999999</v>
          </cell>
        </row>
        <row r="51">
          <cell r="C51" t="str">
            <v>Dekoratīvā apmetumu iestrāde fasādes virsmai</v>
          </cell>
          <cell r="D51" t="str">
            <v>m2</v>
          </cell>
          <cell r="E51">
            <v>566.92999999999995</v>
          </cell>
        </row>
        <row r="52">
          <cell r="C52" t="str">
            <v>dekoratīvais apmetums Baumit EdelPutz Spezial Natur 2.0 mm (Baumit vai ekvivalents)</v>
          </cell>
          <cell r="D52" t="str">
            <v>kg</v>
          </cell>
          <cell r="E52">
            <v>2267.7199999999998</v>
          </cell>
        </row>
        <row r="53">
          <cell r="C53" t="str">
            <v>palīgmateriāli (līmlentes)</v>
          </cell>
          <cell r="D53" t="str">
            <v>m2</v>
          </cell>
          <cell r="E53">
            <v>566.92999999999995</v>
          </cell>
        </row>
        <row r="54">
          <cell r="C54" t="str">
            <v>Fasādes virsmas gruntēšana un krāsošana</v>
          </cell>
          <cell r="D54" t="str">
            <v>m2</v>
          </cell>
          <cell r="E54">
            <v>566.92999999999995</v>
          </cell>
        </row>
        <row r="55">
          <cell r="C55" t="str">
            <v xml:space="preserve"> krāsa tonēta Baumit SilikatColor (Baumit vai ekvivalents) (krāsu saskaņojot ar pasūtītāju)</v>
          </cell>
          <cell r="D55" t="str">
            <v>l</v>
          </cell>
          <cell r="E55">
            <v>306.14</v>
          </cell>
        </row>
        <row r="56">
          <cell r="C56" t="str">
            <v>palīgmateriāli (līmlentes)</v>
          </cell>
          <cell r="D56" t="str">
            <v>m2</v>
          </cell>
          <cell r="E56">
            <v>566.92999999999995</v>
          </cell>
        </row>
        <row r="57">
          <cell r="C57" t="str">
            <v>Logu un durvju aiļu malu apdare</v>
          </cell>
        </row>
        <row r="58">
          <cell r="C58" t="str">
            <v>Logu un durvju aiļu malu siltināšana ar 30 mm akmens vati uz līmjavas kārtas</v>
          </cell>
          <cell r="D58" t="str">
            <v>m2</v>
          </cell>
          <cell r="E58">
            <v>96.93</v>
          </cell>
        </row>
        <row r="59">
          <cell r="C59" t="str">
            <v>akmens vate (λd=0,038 W/m*K) PAROC Linio 15 30mm (PAROC vai ekvivalents)</v>
          </cell>
          <cell r="D59" t="str">
            <v>m2</v>
          </cell>
          <cell r="E59">
            <v>111.47</v>
          </cell>
        </row>
        <row r="60">
          <cell r="C60" t="str">
            <v>līmjava Baumit ProContact (Baumit vai ekvivalents)</v>
          </cell>
          <cell r="D60" t="str">
            <v>kg</v>
          </cell>
          <cell r="E60">
            <v>630.04999999999995</v>
          </cell>
        </row>
        <row r="61">
          <cell r="C61" t="str">
            <v>palīgmateriāli (dībeļi u.c.)</v>
          </cell>
          <cell r="D61" t="str">
            <v>m2</v>
          </cell>
          <cell r="E61">
            <v>96.93</v>
          </cell>
        </row>
        <row r="62">
          <cell r="C62" t="str">
            <v>Siltinājuma armēšana ar stikla šķiedras sietu logu un durvju aiļu malām</v>
          </cell>
          <cell r="D62" t="str">
            <v>m2</v>
          </cell>
          <cell r="E62">
            <v>96.93</v>
          </cell>
        </row>
        <row r="63">
          <cell r="C63" t="str">
            <v>stikla šķiedras siets āra darbiem 160 g/m2 (Valmiera vai ekvivalents)</v>
          </cell>
          <cell r="D63" t="str">
            <v>m2</v>
          </cell>
          <cell r="E63">
            <v>121.16</v>
          </cell>
        </row>
        <row r="64">
          <cell r="C64" t="str">
            <v>EJOT PVC profils 600 vai ekvivalents logu augšājai malai</v>
          </cell>
          <cell r="D64" t="str">
            <v>m</v>
          </cell>
          <cell r="E64">
            <v>79.290000000000006</v>
          </cell>
        </row>
        <row r="65">
          <cell r="C65" t="str">
            <v>līmjava Baumit ProContact (Baumit vai ekvivalents)</v>
          </cell>
          <cell r="D65" t="str">
            <v>kg</v>
          </cell>
          <cell r="E65">
            <v>484.65</v>
          </cell>
        </row>
        <row r="66">
          <cell r="C66" t="str">
            <v>palīgmateriāli (līmlentes, stūra līstes)</v>
          </cell>
          <cell r="D66" t="str">
            <v>m2</v>
          </cell>
          <cell r="E66">
            <v>96.93</v>
          </cell>
        </row>
        <row r="67">
          <cell r="C67" t="str">
            <v>grunts pirms dekoratīvā apmetuma Baumit UniPrimer (Baumit vai ekvivalents)</v>
          </cell>
          <cell r="D67" t="str">
            <v>kg</v>
          </cell>
          <cell r="E67">
            <v>24.23</v>
          </cell>
        </row>
        <row r="68">
          <cell r="C68" t="str">
            <v>Dekoratīvā apmetumu iestrāde logu un durvju aiļu malām</v>
          </cell>
          <cell r="D68" t="str">
            <v>m2</v>
          </cell>
          <cell r="E68">
            <v>71.7</v>
          </cell>
        </row>
        <row r="69">
          <cell r="C69" t="str">
            <v>dekoratīvais apmetums Baumit EdelPutz Spezial Natur 2.0 mm (Baumit vai ekvivalents)</v>
          </cell>
          <cell r="D69" t="str">
            <v>kg</v>
          </cell>
          <cell r="E69">
            <v>286.8</v>
          </cell>
        </row>
        <row r="70">
          <cell r="C70" t="str">
            <v>palīgmateriāli (līmlentes)</v>
          </cell>
          <cell r="D70" t="str">
            <v>m2</v>
          </cell>
          <cell r="E70">
            <v>71.7</v>
          </cell>
        </row>
        <row r="71">
          <cell r="C71" t="str">
            <v>Logu un durvju aiļu malu virsmas gruntēšana un krāsošana</v>
          </cell>
          <cell r="D71" t="str">
            <v>m2</v>
          </cell>
          <cell r="E71">
            <v>71.7</v>
          </cell>
        </row>
        <row r="72">
          <cell r="C72" t="str">
            <v xml:space="preserve"> krāsa tonēta Baumit SilikatColor (Baumit vai ekvivalents) (krāsu saskaņojot ar pasūtītāju)</v>
          </cell>
          <cell r="D72" t="str">
            <v>l</v>
          </cell>
          <cell r="E72">
            <v>38.72</v>
          </cell>
        </row>
        <row r="73">
          <cell r="C73" t="str">
            <v>palīgmateriāli (līmlentes)</v>
          </cell>
          <cell r="D73" t="str">
            <v>m2</v>
          </cell>
          <cell r="E73">
            <v>71.7</v>
          </cell>
        </row>
        <row r="74">
          <cell r="C74" t="str">
            <v>Pamatu apmalītes atjaunošana</v>
          </cell>
        </row>
        <row r="75">
          <cell r="C75" t="str">
            <v>Aizbērt tranšeju ap pamatiem ar esošo grunti, daļēja nomaiņa, to blīvējot</v>
          </cell>
          <cell r="D75" t="str">
            <v>m3</v>
          </cell>
          <cell r="E75">
            <v>36.35</v>
          </cell>
        </row>
        <row r="76">
          <cell r="C76" t="str">
            <v>Aizbērt tranšeju ap pamatiem ar dolomīta šķembām 100 mm biezumā, tās blīvējot</v>
          </cell>
          <cell r="D76" t="str">
            <v>m3</v>
          </cell>
          <cell r="E76">
            <v>4.8</v>
          </cell>
        </row>
        <row r="77">
          <cell r="C77" t="str">
            <v>dolomīta šķembas 100 mm (vai ekvivalents)</v>
          </cell>
          <cell r="D77" t="str">
            <v>m3</v>
          </cell>
          <cell r="E77">
            <v>5.76</v>
          </cell>
        </row>
        <row r="78">
          <cell r="C78" t="str">
            <v>Bruģakmens apamales izveide</v>
          </cell>
          <cell r="D78" t="str">
            <v>m2</v>
          </cell>
          <cell r="E78">
            <v>35.58</v>
          </cell>
        </row>
        <row r="79">
          <cell r="C79" t="str">
            <v xml:space="preserve">smilts </v>
          </cell>
          <cell r="D79" t="str">
            <v>m3</v>
          </cell>
          <cell r="E79">
            <v>6.4</v>
          </cell>
        </row>
        <row r="80">
          <cell r="C80" t="str">
            <v xml:space="preserve">bruģakmens </v>
          </cell>
          <cell r="D80" t="str">
            <v>m2</v>
          </cell>
          <cell r="E80">
            <v>39.14</v>
          </cell>
        </row>
        <row r="81">
          <cell r="C81" t="str">
            <v>Betona ietvju apmales izbūve uz smilts-cementa sagataves kārtas</v>
          </cell>
          <cell r="D81" t="str">
            <v>m</v>
          </cell>
          <cell r="E81">
            <v>73.900000000000006</v>
          </cell>
        </row>
        <row r="82">
          <cell r="C82" t="str">
            <v>smilts-cementa maisījums</v>
          </cell>
          <cell r="D82" t="str">
            <v>m3</v>
          </cell>
          <cell r="E82">
            <v>2.96</v>
          </cell>
        </row>
        <row r="83">
          <cell r="C83" t="str">
            <v>betona ietvju apmale</v>
          </cell>
          <cell r="D83" t="str">
            <v>m</v>
          </cell>
          <cell r="E83">
            <v>81.290000000000006</v>
          </cell>
        </row>
        <row r="84">
          <cell r="C84" t="str">
            <v>Sakārtot esošās betona plātnes</v>
          </cell>
          <cell r="D84" t="str">
            <v>m2</v>
          </cell>
          <cell r="E84">
            <v>38.81</v>
          </cell>
        </row>
        <row r="85">
          <cell r="C85" t="str">
            <v>Melnzemes pievešana teritorijas sakartošanai, zāliena sēja</v>
          </cell>
          <cell r="D85" t="str">
            <v>m3</v>
          </cell>
          <cell r="E85">
            <v>39</v>
          </cell>
        </row>
        <row r="86">
          <cell r="C86" t="str">
            <v>Dažādi darbi</v>
          </cell>
        </row>
        <row r="87">
          <cell r="C87" t="str">
            <v>Fasādes sakārtošana (karoga kāta turētāja, mājas Nr. u.c.)</v>
          </cell>
          <cell r="D87" t="str">
            <v>kompl.</v>
          </cell>
          <cell r="E87">
            <v>1</v>
          </cell>
        </row>
      </sheetData>
      <sheetData sheetId="6">
        <row r="15">
          <cell r="C15" t="str">
            <v>Esošo koka logu demontāža kāpņu telpā</v>
          </cell>
          <cell r="D15" t="str">
            <v>gab</v>
          </cell>
          <cell r="E15">
            <v>2</v>
          </cell>
        </row>
        <row r="16">
          <cell r="C16" t="str">
            <v>Esošo koka logu demontāža dzīvokļos</v>
          </cell>
          <cell r="D16" t="str">
            <v>gab</v>
          </cell>
          <cell r="E16">
            <v>38</v>
          </cell>
        </row>
        <row r="17">
          <cell r="C17" t="str">
            <v>Esošo bēniņu koka logu demontāža</v>
          </cell>
          <cell r="D17" t="str">
            <v>gab</v>
          </cell>
          <cell r="E17">
            <v>2</v>
          </cell>
        </row>
        <row r="18">
          <cell r="C18" t="str">
            <v>Skārda elementu, palodžu demontāža visai ēkai</v>
          </cell>
          <cell r="D18" t="str">
            <v>m</v>
          </cell>
          <cell r="E18">
            <v>74.92</v>
          </cell>
        </row>
        <row r="19">
          <cell r="C19" t="str">
            <v>Vējtvēra durvju demontāža</v>
          </cell>
          <cell r="D19" t="str">
            <v>gab</v>
          </cell>
          <cell r="E19">
            <v>1</v>
          </cell>
        </row>
        <row r="20">
          <cell r="C20" t="str">
            <v>Logu montāža kāpņu telpās</v>
          </cell>
        </row>
        <row r="21">
          <cell r="C21" t="str">
            <v>PVC logu bloku montāža kāpņu telpā veramus, atgāžamus, saglabājot rūtojumu</v>
          </cell>
          <cell r="D21" t="str">
            <v>gab</v>
          </cell>
          <cell r="E21">
            <v>2</v>
          </cell>
        </row>
        <row r="22">
          <cell r="C22" t="str">
            <v>PVC konstrukcijas logi L-4 (1420x1250 mm) U≤1,3 W/(m²K) (vai ekvivalents)</v>
          </cell>
          <cell r="D22" t="str">
            <v>gab</v>
          </cell>
          <cell r="E22">
            <v>2</v>
          </cell>
        </row>
        <row r="23">
          <cell r="C23" t="str">
            <v>stiprinājuma elementi (silikons, skrūves)</v>
          </cell>
          <cell r="D23" t="str">
            <v>kompl</v>
          </cell>
          <cell r="E23">
            <v>1</v>
          </cell>
        </row>
        <row r="24">
          <cell r="C24" t="str">
            <v>blīvējuma materiāli (celtniecības putas)</v>
          </cell>
          <cell r="D24" t="str">
            <v>kompl</v>
          </cell>
          <cell r="E24">
            <v>1</v>
          </cell>
        </row>
        <row r="25">
          <cell r="C25" t="str">
            <v>MDF vai KSP palodžu uzstādīšana izolējot palodžu pamatni</v>
          </cell>
          <cell r="D25" t="str">
            <v>m</v>
          </cell>
          <cell r="E25">
            <v>2.84</v>
          </cell>
        </row>
        <row r="26">
          <cell r="C26" t="str">
            <v>MDF vai KSP palodze balta matēta 300 mm platumā</v>
          </cell>
          <cell r="D26" t="str">
            <v>m</v>
          </cell>
          <cell r="E26">
            <v>2.98</v>
          </cell>
        </row>
        <row r="27">
          <cell r="C27" t="str">
            <v>stiprinājuma elementi (silikons, skrūves, celtniecības putas, putuplasts)</v>
          </cell>
          <cell r="D27" t="str">
            <v>m</v>
          </cell>
          <cell r="E27">
            <v>2.84</v>
          </cell>
        </row>
        <row r="28">
          <cell r="C28" t="str">
            <v>Sānu virsmu apdare ap logiem no iekšpuses</v>
          </cell>
          <cell r="D28" t="str">
            <v>m2</v>
          </cell>
          <cell r="E28">
            <v>3.2</v>
          </cell>
        </row>
        <row r="29">
          <cell r="C29" t="str">
            <v>ģipšk/loksne GKB 12.5 mm</v>
          </cell>
          <cell r="D29" t="str">
            <v>m2</v>
          </cell>
          <cell r="E29">
            <v>3.68</v>
          </cell>
        </row>
        <row r="30">
          <cell r="C30" t="str">
            <v>līme ģipškartonam Perflix vai ekvivalents</v>
          </cell>
          <cell r="D30" t="str">
            <v>kg</v>
          </cell>
          <cell r="E30">
            <v>22.08</v>
          </cell>
        </row>
        <row r="31">
          <cell r="C31" t="str">
            <v>Sakret LH Universālā špakteļtepe (Sakret vai ekvivalents)</v>
          </cell>
          <cell r="D31" t="str">
            <v>kg</v>
          </cell>
          <cell r="E31">
            <v>4.05</v>
          </cell>
        </row>
        <row r="32">
          <cell r="C32" t="str">
            <v>palīgmateriāli (līmlentes, stūra līstes, sieti), stiprinājuma elementi</v>
          </cell>
          <cell r="D32" t="str">
            <v>m2</v>
          </cell>
          <cell r="E32">
            <v>3.68</v>
          </cell>
        </row>
        <row r="33">
          <cell r="C33" t="str">
            <v>grunts krāsa Sadolin BINDO 3 WO (Sadolin vai ekvivalents)</v>
          </cell>
          <cell r="D33" t="str">
            <v>l</v>
          </cell>
          <cell r="E33">
            <v>0.92</v>
          </cell>
        </row>
        <row r="34">
          <cell r="C34" t="str">
            <v>balta krāsa Sadolin BINDO 12 WO (Sadolin vai ekvivalents)</v>
          </cell>
          <cell r="D34" t="str">
            <v>l</v>
          </cell>
          <cell r="E34">
            <v>1.29</v>
          </cell>
        </row>
        <row r="35">
          <cell r="C35" t="str">
            <v>Logu montāža dzīvokļos</v>
          </cell>
        </row>
        <row r="36">
          <cell r="C36" t="str">
            <v>PVC logu bloku montāža dzīvokļos, veramus, atgāžamus, saglabājot rūtojumu</v>
          </cell>
          <cell r="D36" t="str">
            <v>gab</v>
          </cell>
          <cell r="E36">
            <v>38</v>
          </cell>
        </row>
        <row r="37">
          <cell r="C37" t="str">
            <v>PVC konstrukcijas logi LK-1, LL-1 (640x1250 mm) U≤1,25 W/(m²K) (vai ekvivalents)</v>
          </cell>
          <cell r="D37" t="str">
            <v>gab</v>
          </cell>
          <cell r="E37">
            <v>10</v>
          </cell>
        </row>
        <row r="38">
          <cell r="C38" t="str">
            <v>PVC konstrukcijas logi L-2 (1420x1250 mm) U≤1,25 W/(m²K) (vai ekvivalents)</v>
          </cell>
          <cell r="D38" t="str">
            <v>gab</v>
          </cell>
          <cell r="E38">
            <v>14</v>
          </cell>
        </row>
        <row r="39">
          <cell r="C39" t="str">
            <v>PVC konstrukcijas logi L-3 (2000x1250 mm) U≤1,25 W/(m²K) (vai ekvivalents)</v>
          </cell>
          <cell r="D39" t="str">
            <v>gab</v>
          </cell>
          <cell r="E39">
            <v>14</v>
          </cell>
        </row>
        <row r="40">
          <cell r="C40" t="str">
            <v>stiprinājuma elementi (silikons, skrūves)</v>
          </cell>
          <cell r="D40" t="str">
            <v>kompl</v>
          </cell>
          <cell r="E40">
            <v>1</v>
          </cell>
        </row>
        <row r="41">
          <cell r="C41" t="str">
            <v>blīvējuma materiāli (celtniecības putas)</v>
          </cell>
          <cell r="D41" t="str">
            <v>kompl</v>
          </cell>
          <cell r="E41">
            <v>1</v>
          </cell>
        </row>
        <row r="42">
          <cell r="C42" t="str">
            <v>MDF vai KSP palodžu uzstādīšana izolējot palodžu pamatni</v>
          </cell>
          <cell r="D42" t="str">
            <v>m</v>
          </cell>
          <cell r="E42">
            <v>54.28</v>
          </cell>
        </row>
        <row r="43">
          <cell r="C43" t="str">
            <v>MDF vai KSP palodze balta matēta 300 mm platumā</v>
          </cell>
          <cell r="D43" t="str">
            <v>m</v>
          </cell>
          <cell r="E43">
            <v>56.99</v>
          </cell>
        </row>
        <row r="44">
          <cell r="C44" t="str">
            <v>stiprinājuma elementi (silikons, skrūves, celtniecības putas, putuplasts)</v>
          </cell>
          <cell r="D44" t="str">
            <v>m</v>
          </cell>
          <cell r="E44">
            <v>54.28</v>
          </cell>
        </row>
        <row r="45">
          <cell r="C45" t="str">
            <v>Sānu virsmu apdare ap logiem no iekšpuses</v>
          </cell>
          <cell r="D45" t="str">
            <v>m2</v>
          </cell>
          <cell r="E45">
            <v>61.07</v>
          </cell>
        </row>
        <row r="46">
          <cell r="C46" t="str">
            <v>ģipšk/loksne GKB 12.5 mm (vai ekvivalents)</v>
          </cell>
          <cell r="D46" t="str">
            <v>m2</v>
          </cell>
          <cell r="E46">
            <v>70.23</v>
          </cell>
        </row>
        <row r="47">
          <cell r="C47" t="str">
            <v>līme ģipškartonam Perflix (vai ekvivalents)</v>
          </cell>
          <cell r="D47" t="str">
            <v>kg</v>
          </cell>
          <cell r="E47">
            <v>421.38</v>
          </cell>
        </row>
        <row r="48">
          <cell r="C48" t="str">
            <v>Sakret LH Universālā špakteļtepe (Sakret vai ekvivalents)</v>
          </cell>
          <cell r="D48" t="str">
            <v>kg</v>
          </cell>
          <cell r="E48">
            <v>77.25</v>
          </cell>
        </row>
        <row r="49">
          <cell r="C49" t="str">
            <v>palīgmateriāli (līmlentes, stūra līstes, sieti), stiprinājuma elementi</v>
          </cell>
          <cell r="D49" t="str">
            <v>m2</v>
          </cell>
          <cell r="E49">
            <v>70.23</v>
          </cell>
        </row>
        <row r="50">
          <cell r="C50" t="str">
            <v>grunts krāsa Sadolin BINDO 3 WO (Sadolin vai ekvivalents)</v>
          </cell>
          <cell r="D50" t="str">
            <v>l</v>
          </cell>
          <cell r="E50">
            <v>17.559999999999999</v>
          </cell>
        </row>
        <row r="51">
          <cell r="C51" t="str">
            <v>balta krāsa Sadolin BINDO 12 WO (Sadolin vai ekvivalents)</v>
          </cell>
          <cell r="D51" t="str">
            <v>l</v>
          </cell>
          <cell r="E51">
            <v>24.58</v>
          </cell>
        </row>
        <row r="52">
          <cell r="C52" t="str">
            <v>Ieejas un vējtvēra durvis</v>
          </cell>
        </row>
        <row r="53">
          <cell r="C53" t="str">
            <v>Esošā koka ārdurvju sakārtošana, virsmas atjaunošana, aizvērējmehānisma regulēšana, atduras uzstādīšana</v>
          </cell>
          <cell r="D53" t="str">
            <v>gab</v>
          </cell>
          <cell r="E53">
            <v>1</v>
          </cell>
        </row>
        <row r="54">
          <cell r="C54" t="str">
            <v>Koka iekšdurvju bloku montāža vējtvērī</v>
          </cell>
          <cell r="D54" t="str">
            <v>gab</v>
          </cell>
          <cell r="E54">
            <v>1</v>
          </cell>
        </row>
        <row r="55">
          <cell r="C55" t="str">
            <v>koka iekšdurvju bloks</v>
          </cell>
          <cell r="D55" t="str">
            <v>m2</v>
          </cell>
          <cell r="E55">
            <v>1</v>
          </cell>
        </row>
        <row r="56">
          <cell r="C56" t="str">
            <v>durvju aizvērējs 100kg W-Dorint 680 (vai ekvivalents)</v>
          </cell>
          <cell r="D56" t="str">
            <v>gb</v>
          </cell>
          <cell r="E56">
            <v>1</v>
          </cell>
        </row>
        <row r="57">
          <cell r="C57" t="str">
            <v>blīvējuma materiāli</v>
          </cell>
          <cell r="D57" t="str">
            <v>gb</v>
          </cell>
          <cell r="E57">
            <v>1</v>
          </cell>
        </row>
        <row r="58">
          <cell r="C58" t="str">
            <v>furnitūra, slēdzene un rokturis (ASSA vai ekvivalents)</v>
          </cell>
          <cell r="D58" t="str">
            <v>gb</v>
          </cell>
          <cell r="E58">
            <v>1</v>
          </cell>
        </row>
        <row r="59">
          <cell r="C59" t="str">
            <v>palīgmateriāli</v>
          </cell>
          <cell r="D59" t="str">
            <v>gb</v>
          </cell>
          <cell r="E59">
            <v>1</v>
          </cell>
        </row>
        <row r="60">
          <cell r="C60" t="str">
            <v>Bēniņu lūkas atjaunošana</v>
          </cell>
        </row>
        <row r="61">
          <cell r="C61" t="str">
            <v>FAKRO bēniņu kāpnes LST 700x800 iebūve, nodrošinot U=1,6 W/m2K (FAKRO vai ekvivalents) ieskaitot koka karkasa izbūvi saskaņā ar AR-13</v>
          </cell>
          <cell r="D61" t="str">
            <v>kompl.</v>
          </cell>
          <cell r="E61">
            <v>1</v>
          </cell>
        </row>
        <row r="62">
          <cell r="C62" t="str">
            <v>Dažādi darbi</v>
          </cell>
        </row>
        <row r="63">
          <cell r="C63" t="str">
            <v>Iesegt ar dekoratīvo skārdu ārējās palodzes</v>
          </cell>
          <cell r="D63" t="str">
            <v>m</v>
          </cell>
          <cell r="E63">
            <v>72.08</v>
          </cell>
        </row>
        <row r="64">
          <cell r="C64" t="str">
            <v>skārds ar PE pārklājumu</v>
          </cell>
          <cell r="D64" t="str">
            <v>m</v>
          </cell>
          <cell r="E64">
            <v>82.89</v>
          </cell>
        </row>
        <row r="65">
          <cell r="C65" t="str">
            <v>stiprinājuma elementi</v>
          </cell>
          <cell r="D65" t="str">
            <v>m</v>
          </cell>
          <cell r="E65">
            <v>72.08</v>
          </cell>
        </row>
        <row r="66">
          <cell r="C66" t="str">
            <v>Metāla restes montāža bēniņos</v>
          </cell>
          <cell r="D66" t="str">
            <v>m2</v>
          </cell>
          <cell r="E66">
            <v>2.2000000000000002</v>
          </cell>
        </row>
        <row r="67">
          <cell r="C67" t="str">
            <v>metāla restes ar PE pārklājumu</v>
          </cell>
          <cell r="D67" t="str">
            <v>m2</v>
          </cell>
          <cell r="E67">
            <v>2.2000000000000002</v>
          </cell>
        </row>
      </sheetData>
      <sheetData sheetId="7">
        <row r="15">
          <cell r="C15" t="str">
            <v>Logu un durvju nosegšana ar plēvi un aplīmēšana</v>
          </cell>
          <cell r="D15" t="str">
            <v>m2</v>
          </cell>
          <cell r="E15">
            <v>26.24</v>
          </cell>
        </row>
        <row r="16">
          <cell r="C16" t="str">
            <v>Esošo bojāto koka grīdu demontāža kāpņu telpā</v>
          </cell>
          <cell r="D16" t="str">
            <v>m2</v>
          </cell>
          <cell r="E16">
            <v>24.05</v>
          </cell>
        </row>
        <row r="17">
          <cell r="C17" t="str">
            <v>Esošo sienu un griestu tīrīšana un mazgāšana</v>
          </cell>
          <cell r="D17" t="str">
            <v>m2</v>
          </cell>
          <cell r="E17">
            <v>255.56</v>
          </cell>
        </row>
        <row r="18">
          <cell r="C18" t="str">
            <v>Kāpņu telpas remonts</v>
          </cell>
        </row>
        <row r="19">
          <cell r="C19" t="str">
            <v>Esošo betona grīdu remonts, izlīdzināšana, seguma ieklāšana ar nodilumizturīgo krāsu</v>
          </cell>
          <cell r="D19" t="str">
            <v>m2</v>
          </cell>
          <cell r="E19">
            <v>4.58</v>
          </cell>
        </row>
        <row r="20">
          <cell r="C20" t="str">
            <v>Grīdu koka segumu ieklāšana (koka dēļi 40x235) ieskaitot sagatavošanas darbi pirms ieklāšanas</v>
          </cell>
          <cell r="D20" t="str">
            <v>m2</v>
          </cell>
          <cell r="E20">
            <v>24.05</v>
          </cell>
        </row>
        <row r="21">
          <cell r="C21" t="str">
            <v>koka dēļi 40x235 mm</v>
          </cell>
          <cell r="D21" t="str">
            <v>m2</v>
          </cell>
          <cell r="E21">
            <v>28.86</v>
          </cell>
        </row>
        <row r="22">
          <cell r="C22" t="str">
            <v>stiprinājumi, palīgmateriāli</v>
          </cell>
          <cell r="D22" t="str">
            <v>m2</v>
          </cell>
          <cell r="E22">
            <v>24.05</v>
          </cell>
        </row>
        <row r="23">
          <cell r="C23" t="str">
            <v>Koka grīdu krāsošana ar nodilumizturīgo krāsu</v>
          </cell>
          <cell r="D23" t="str">
            <v>m2</v>
          </cell>
          <cell r="E23">
            <v>24.05</v>
          </cell>
        </row>
        <row r="24">
          <cell r="C24" t="str">
            <v>Virsmu apdare no iekšpuses tajā skaitā griesti</v>
          </cell>
          <cell r="D24" t="str">
            <v>m2</v>
          </cell>
          <cell r="E24">
            <v>255.56</v>
          </cell>
        </row>
        <row r="25">
          <cell r="C25" t="str">
            <v>rupjā tepe ROTBAND ģipša apmetums KNAUF vai ekvivalents</v>
          </cell>
          <cell r="D25" t="str">
            <v>kg</v>
          </cell>
          <cell r="E25">
            <v>715.57</v>
          </cell>
        </row>
        <row r="26">
          <cell r="C26" t="str">
            <v>smalkā špaktele Weber LR+ vai ekvivalents</v>
          </cell>
          <cell r="D26" t="str">
            <v>kg</v>
          </cell>
          <cell r="E26">
            <v>383.34</v>
          </cell>
        </row>
        <row r="27">
          <cell r="C27" t="str">
            <v>palīgmateriāli</v>
          </cell>
          <cell r="D27" t="str">
            <v>kompl</v>
          </cell>
          <cell r="E27">
            <v>1</v>
          </cell>
        </row>
        <row r="28">
          <cell r="C28" t="str">
            <v>grunts krāsa Sadolin BINDO 3 WO (Sadolin vai ekvivalents)</v>
          </cell>
          <cell r="D28" t="str">
            <v>l</v>
          </cell>
          <cell r="E28">
            <v>63.89</v>
          </cell>
        </row>
        <row r="29">
          <cell r="C29" t="str">
            <v>balta krāsa Sadolin BINDO 12 WO (Sadolin vai ekvivalents)</v>
          </cell>
          <cell r="D29" t="str">
            <v>l</v>
          </cell>
          <cell r="E29">
            <v>89.45</v>
          </cell>
        </row>
        <row r="30">
          <cell r="C30" t="str">
            <v>Kāpņu margu un koka lentera atjaunošana, lakošana</v>
          </cell>
          <cell r="D30" t="str">
            <v>kompl</v>
          </cell>
          <cell r="E30">
            <v>1</v>
          </cell>
        </row>
        <row r="31">
          <cell r="C31" t="str">
            <v>Telekomunikāciju un citu vadu nosegšana</v>
          </cell>
          <cell r="D31" t="str">
            <v>kompl</v>
          </cell>
          <cell r="E31">
            <v>1</v>
          </cell>
        </row>
        <row r="32">
          <cell r="C32" t="str">
            <v>Kāpņu un laidu remonts, virsmas izlīdzināšana, seguma ieklāšana ar nodilumizturīgo krāsu</v>
          </cell>
          <cell r="D32" t="str">
            <v>m2</v>
          </cell>
          <cell r="E32">
            <v>31.8</v>
          </cell>
        </row>
      </sheetData>
      <sheetData sheetId="8">
        <row r="15">
          <cell r="C15" t="str">
            <v>Ventilācijas kanālu esošo skārda nosegjumtiņu demontāža</v>
          </cell>
          <cell r="D15" t="str">
            <v>kompl</v>
          </cell>
          <cell r="E15">
            <v>4</v>
          </cell>
        </row>
        <row r="16">
          <cell r="C16" t="str">
            <v>Ventilācijas kanālu esošo apmetumu nokalšana, virsmas tīrīšana</v>
          </cell>
          <cell r="D16" t="str">
            <v>m2</v>
          </cell>
          <cell r="E16">
            <v>13.33</v>
          </cell>
        </row>
        <row r="17">
          <cell r="C17" t="str">
            <v>Ventilācijas izbūve</v>
          </cell>
        </row>
        <row r="18">
          <cell r="C18" t="str">
            <v>Dabīgās ventilācijas kanālu tīrīšana, un vilkmes pārbaude ar atzinumu</v>
          </cell>
          <cell r="D18" t="str">
            <v>c.st.</v>
          </cell>
          <cell r="E18">
            <v>16</v>
          </cell>
        </row>
        <row r="19">
          <cell r="C19" t="str">
            <v>Dabīgās ventilācijas skursteņu aprīkošana ar pasīvās ventilācijas deflektoriem</v>
          </cell>
          <cell r="D19" t="str">
            <v>kompl.</v>
          </cell>
          <cell r="E19">
            <v>4</v>
          </cell>
        </row>
        <row r="20">
          <cell r="C20" t="str">
            <v>Ventilācijas šahtu apmēšana</v>
          </cell>
          <cell r="D20" t="str">
            <v>m2</v>
          </cell>
          <cell r="E20">
            <v>26.66</v>
          </cell>
        </row>
        <row r="21">
          <cell r="C21" t="str">
            <v>siets Rabica Zn 0.65mm 13x25mm (vai ekvivalents)</v>
          </cell>
          <cell r="D21" t="str">
            <v>m2</v>
          </cell>
          <cell r="E21">
            <v>31.99</v>
          </cell>
        </row>
        <row r="22">
          <cell r="C22" t="str">
            <v>apmetuma java</v>
          </cell>
          <cell r="D22" t="str">
            <v>kg</v>
          </cell>
          <cell r="E22">
            <v>559.86</v>
          </cell>
        </row>
        <row r="23">
          <cell r="C23" t="str">
            <v>palīgmateriāli</v>
          </cell>
          <cell r="D23" t="str">
            <v>m2</v>
          </cell>
          <cell r="E23">
            <v>26.66</v>
          </cell>
        </row>
        <row r="24">
          <cell r="C24" t="str">
            <v>Virsmu špaktelēšana</v>
          </cell>
          <cell r="D24" t="str">
            <v>m2</v>
          </cell>
          <cell r="E24">
            <v>26.66</v>
          </cell>
        </row>
        <row r="25">
          <cell r="C25" t="str">
            <v>grunts dziļā</v>
          </cell>
          <cell r="D25" t="str">
            <v>l</v>
          </cell>
          <cell r="E25">
            <v>66.650000000000006</v>
          </cell>
        </row>
        <row r="26">
          <cell r="C26" t="str">
            <v>smalkā špaktele</v>
          </cell>
          <cell r="D26" t="str">
            <v>kg</v>
          </cell>
          <cell r="E26">
            <v>39.99</v>
          </cell>
        </row>
        <row r="27">
          <cell r="C27" t="str">
            <v>palīgmateriāli</v>
          </cell>
          <cell r="D27" t="str">
            <v>m2</v>
          </cell>
          <cell r="E27">
            <v>26.66</v>
          </cell>
        </row>
        <row r="28">
          <cell r="C28" t="str">
            <v>Fasādes virsmas gruntēšana un krāsošana</v>
          </cell>
          <cell r="D28" t="str">
            <v>m2</v>
          </cell>
          <cell r="E28">
            <v>26.66</v>
          </cell>
        </row>
        <row r="29">
          <cell r="C29" t="str">
            <v xml:space="preserve"> krāsa tonēta Baumit SilikatColor (Baumit vai ekvivalents) (krāsu saskaņojot ar pasūtītāju)</v>
          </cell>
          <cell r="D29" t="str">
            <v>l</v>
          </cell>
          <cell r="E29">
            <v>14.4</v>
          </cell>
        </row>
        <row r="30">
          <cell r="C30" t="str">
            <v>palīgmateriāli (līmlentes)</v>
          </cell>
          <cell r="D30" t="str">
            <v>m2</v>
          </cell>
          <cell r="E30">
            <v>26.66</v>
          </cell>
        </row>
        <row r="31">
          <cell r="C31" t="str">
            <v>Ēkas dzīvokļu PVC logus aprīkot ar pasīvās ventilācijas atvērēm</v>
          </cell>
          <cell r="D31" t="str">
            <v>gab</v>
          </cell>
          <cell r="E31">
            <v>48</v>
          </cell>
        </row>
        <row r="32">
          <cell r="C32" t="str">
            <v>dabīgās ventilācijas pieplūdes sistēma logiem VENTSYS vai ekvivalents</v>
          </cell>
          <cell r="D32" t="str">
            <v>gab</v>
          </cell>
          <cell r="E32">
            <v>48</v>
          </cell>
        </row>
      </sheetData>
      <sheetData sheetId="9">
        <row r="15">
          <cell r="C15" t="str">
            <v>Esošās apkures sistēmas demontāža</v>
          </cell>
          <cell r="D15" t="str">
            <v>kompl.</v>
          </cell>
          <cell r="E15">
            <v>1</v>
          </cell>
        </row>
        <row r="16">
          <cell r="C16" t="str">
            <v>Apkure</v>
          </cell>
        </row>
        <row r="17">
          <cell r="C17" t="str">
            <v>Presējamā tērauda caurule Dn15 (Viega Prestabo vai ekvivalents), montāža</v>
          </cell>
          <cell r="D17" t="str">
            <v>m</v>
          </cell>
          <cell r="E17">
            <v>300</v>
          </cell>
        </row>
        <row r="18">
          <cell r="C18" t="str">
            <v>Presējamā tērauda caurule Dn18 (Viega Prestabo vai ekvivalents), montāža</v>
          </cell>
          <cell r="D18" t="str">
            <v>m</v>
          </cell>
          <cell r="E18">
            <v>42</v>
          </cell>
        </row>
        <row r="19">
          <cell r="C19" t="str">
            <v>Presējamā tērauda caurule Dn22 (Viega Prestabo vai ekvivalents), montāža</v>
          </cell>
          <cell r="D19" t="str">
            <v>m</v>
          </cell>
          <cell r="E19">
            <v>46</v>
          </cell>
        </row>
        <row r="20">
          <cell r="C20" t="str">
            <v>Presējamā tērauda caurule Dn28 (Viega Prestabo vai ekvivalents), montāža</v>
          </cell>
          <cell r="D20" t="str">
            <v>m</v>
          </cell>
          <cell r="E20">
            <v>6</v>
          </cell>
        </row>
        <row r="21">
          <cell r="C21" t="str">
            <v>Presējamā tērauda caurule Dn35 (Viega Prestabo vai ekvivalents), montāža</v>
          </cell>
          <cell r="D21" t="str">
            <v>m</v>
          </cell>
          <cell r="E21">
            <v>3</v>
          </cell>
        </row>
        <row r="22">
          <cell r="C22" t="str">
            <v>Presējamais tērauda līkums 90-Dn15 (Viega Prestabo vai ekvivalents), montāža</v>
          </cell>
          <cell r="D22" t="str">
            <v>gab.</v>
          </cell>
          <cell r="E22">
            <v>232</v>
          </cell>
        </row>
        <row r="23">
          <cell r="C23" t="str">
            <v>Presējamais tērauda līkums 90-Dn18 (Viega Prestabo vai ekvivalents), montāža</v>
          </cell>
          <cell r="D23" t="str">
            <v>gab.</v>
          </cell>
          <cell r="E23">
            <v>4</v>
          </cell>
        </row>
        <row r="24">
          <cell r="C24" t="str">
            <v>Presējamais tērauda līkums 90-Dn22 (Viega Prestabo vai ekvivalents), montāža</v>
          </cell>
          <cell r="D24" t="str">
            <v>gab.</v>
          </cell>
          <cell r="E24">
            <v>8</v>
          </cell>
        </row>
        <row r="25">
          <cell r="C25" t="str">
            <v>Presējamais tērauda T-gabals 90o 15/15 (Viega Prestabo vai ekvivalents), montāža</v>
          </cell>
          <cell r="D25" t="str">
            <v>gab.</v>
          </cell>
          <cell r="E25">
            <v>70</v>
          </cell>
        </row>
        <row r="26">
          <cell r="C26" t="str">
            <v>Presējamais tērauda T-gabals 90o 18/18/15 (Viega Prestabo vai ekvivalents), montāža</v>
          </cell>
          <cell r="D26" t="str">
            <v>gab.</v>
          </cell>
          <cell r="E26">
            <v>6</v>
          </cell>
        </row>
        <row r="27">
          <cell r="C27" t="str">
            <v>Presējamais tērauda T-gabals 90o 22/22/15 (Viega Prestabo vai ekvivalents), montāža</v>
          </cell>
          <cell r="D27" t="str">
            <v>gab.</v>
          </cell>
          <cell r="E27">
            <v>12</v>
          </cell>
        </row>
        <row r="28">
          <cell r="C28" t="str">
            <v>Presējamais tērauda T-gabals 90o 22/22 (Viega Prestabo vai ekvivalents), montāža</v>
          </cell>
          <cell r="D28" t="str">
            <v>gab.</v>
          </cell>
          <cell r="E28">
            <v>2</v>
          </cell>
        </row>
        <row r="29">
          <cell r="C29" t="str">
            <v>Presējamais tērauda T-gabals 90o 28/28/15 (Viega Prestabo vai ekvivalents), montāža</v>
          </cell>
          <cell r="D29" t="str">
            <v>gab.</v>
          </cell>
          <cell r="E29">
            <v>2</v>
          </cell>
        </row>
        <row r="30">
          <cell r="C30" t="str">
            <v>Presējamais tērauda T-gabals 90o 28/28 (Viega Prestabo vai ekvivalents), montāža</v>
          </cell>
          <cell r="D30" t="str">
            <v>gab.</v>
          </cell>
          <cell r="E30">
            <v>2</v>
          </cell>
        </row>
        <row r="31">
          <cell r="C31" t="str">
            <v>Presējamais tērauda T-gabals 90o 28/28/35 (Viega Prestabo vai ekvivalents), montāža</v>
          </cell>
          <cell r="D31" t="str">
            <v>gab.</v>
          </cell>
          <cell r="E31">
            <v>2</v>
          </cell>
        </row>
        <row r="32">
          <cell r="C32" t="str">
            <v>Presējamā tērauda pāreja 18/15 (Viega Prestabo vai ekvivalents), montāža</v>
          </cell>
          <cell r="D32" t="str">
            <v>gab.</v>
          </cell>
          <cell r="E32">
            <v>4</v>
          </cell>
        </row>
        <row r="33">
          <cell r="C33" t="str">
            <v>Presējamā tērauda pāreja 22/15 (Viega Prestabo vai ekvivalents), montāža</v>
          </cell>
          <cell r="D33" t="str">
            <v>gab.</v>
          </cell>
          <cell r="E33">
            <v>2</v>
          </cell>
        </row>
        <row r="34">
          <cell r="C34" t="str">
            <v>Presējamā tērauda pāreja 22/18 (Viega Prestabo vai ekvivalents), montāža</v>
          </cell>
          <cell r="D34" t="str">
            <v>gab.</v>
          </cell>
          <cell r="E34">
            <v>4</v>
          </cell>
        </row>
        <row r="35">
          <cell r="C35" t="str">
            <v>Presējamā tērauda pāreja 28/15 (Viega Prestabo vai ekvivalents), montāža</v>
          </cell>
          <cell r="D35" t="str">
            <v>gab.</v>
          </cell>
          <cell r="E35">
            <v>2</v>
          </cell>
        </row>
        <row r="36">
          <cell r="C36" t="str">
            <v>Presējamā tērauda pāreja 28/22 (Viega Prestabo vai ekvivalents), montāža</v>
          </cell>
          <cell r="D36" t="str">
            <v>gab.</v>
          </cell>
          <cell r="E36">
            <v>4</v>
          </cell>
        </row>
        <row r="37">
          <cell r="C37" t="str">
            <v>Tērauda radiators ar sienas stiprinājumiem un atgaisotāju C33-600-900 (Purmo Compact vai ekvivalents), montāža</v>
          </cell>
          <cell r="D37" t="str">
            <v>kompl.</v>
          </cell>
          <cell r="E37">
            <v>1</v>
          </cell>
        </row>
        <row r="38">
          <cell r="C38" t="str">
            <v>Tērauda radiators ar sienas stiprinājumiem un atgaisotāju C11-500-1000 (Purmo Compact vai ekvivalents), montāža</v>
          </cell>
          <cell r="D38" t="str">
            <v>kompl.</v>
          </cell>
          <cell r="E38">
            <v>2</v>
          </cell>
        </row>
        <row r="39">
          <cell r="C39" t="str">
            <v>Tērauda radiators ar sienas stiprinājumiem un atgaisotāju C11-500-1100 (Purmo Compact vai ekvivalents), montāža</v>
          </cell>
          <cell r="D39" t="str">
            <v>kompl.</v>
          </cell>
          <cell r="E39">
            <v>4</v>
          </cell>
        </row>
        <row r="40">
          <cell r="C40" t="str">
            <v>Tērauda radiators ar sienas stiprinājumiem un atgaisotāju C11-500-1400 (Purmo Compact vai ekvivalents), montāža</v>
          </cell>
          <cell r="D40" t="str">
            <v>kompl.</v>
          </cell>
          <cell r="E40">
            <v>3</v>
          </cell>
        </row>
        <row r="41">
          <cell r="C41" t="str">
            <v>Tērauda radiators ar sienas stiprinājumiem un atgaisotāju C11-500-400 (Purmo Compact vai ekvivalents), montāža</v>
          </cell>
          <cell r="D41" t="str">
            <v>kompl.</v>
          </cell>
          <cell r="E41">
            <v>4</v>
          </cell>
        </row>
        <row r="42">
          <cell r="C42" t="str">
            <v>Tērauda radiators ar sienas stiprinājumiem un atgaisotāju C11-500-600 (Purmo Compact vai ekvivalents), montāža</v>
          </cell>
          <cell r="D42" t="str">
            <v>kompl.</v>
          </cell>
          <cell r="E42">
            <v>4</v>
          </cell>
        </row>
        <row r="43">
          <cell r="C43" t="str">
            <v>Tērauda radiators ar sienas stiprinājumiem un atgaisotāju C11-500-700 (Purmo Compact vai ekvivalents), montāža</v>
          </cell>
          <cell r="D43" t="str">
            <v>kompl.</v>
          </cell>
          <cell r="E43">
            <v>5</v>
          </cell>
        </row>
        <row r="44">
          <cell r="C44" t="str">
            <v>Tērauda radiators ar sienas stiprinājumiem un atgaisotāju C11-500-800 (Purmo Compact vai ekvivalents), montāža</v>
          </cell>
          <cell r="D44" t="str">
            <v>kompl.</v>
          </cell>
          <cell r="E44">
            <v>2</v>
          </cell>
        </row>
        <row r="45">
          <cell r="C45" t="str">
            <v>Tērauda radiators ar sienas stiprinājumiem un atgaisotāju C11-500-900 (Purmo Compact vai ekvivalents), montāža</v>
          </cell>
          <cell r="D45" t="str">
            <v>kompl.</v>
          </cell>
          <cell r="E45">
            <v>8</v>
          </cell>
        </row>
        <row r="46">
          <cell r="C46" t="str">
            <v>Tērauda radiators ar sienas stiprinājumiem un atgaisotāju C22-500-1000 (Purmo Compact vai ekvivalents), montāža</v>
          </cell>
          <cell r="D46" t="str">
            <v>kompl.</v>
          </cell>
          <cell r="E46">
            <v>2</v>
          </cell>
        </row>
        <row r="47">
          <cell r="C47" t="str">
            <v>Tērauda radiators ar sienas stiprinājumiem un atgaisotāju C22-500-1200 (Purmo Compact vai ekvivalents), montāža</v>
          </cell>
          <cell r="D47" t="str">
            <v>kompl.</v>
          </cell>
          <cell r="E47">
            <v>2</v>
          </cell>
        </row>
        <row r="48">
          <cell r="C48" t="str">
            <v>Tērauda radiators ar sienas stiprinājumiem un atgaisotāju C22-500-500 (Purmo Compact vai ekvivalents), montāža</v>
          </cell>
          <cell r="D48" t="str">
            <v>kompl.</v>
          </cell>
          <cell r="E48">
            <v>8</v>
          </cell>
        </row>
        <row r="49">
          <cell r="C49" t="str">
            <v>Tērauda radiators ar sienas stiprinājumiem un atgaisotāju C22-500-900 (Purmo Compact vai ekvivalents), montāža</v>
          </cell>
          <cell r="D49" t="str">
            <v>kompl.</v>
          </cell>
          <cell r="E49">
            <v>4</v>
          </cell>
        </row>
        <row r="50">
          <cell r="C50" t="str">
            <v>Radiatora termogalva ar dinamisko vārstu komplektu (Danfos vai ekvivalents), montāža</v>
          </cell>
          <cell r="D50" t="str">
            <v>gab.</v>
          </cell>
          <cell r="E50">
            <v>48</v>
          </cell>
        </row>
        <row r="51">
          <cell r="C51" t="str">
            <v>Radiatora termogalva ar vārstu komplekts aprīkots pret zādzību (Danfos vai ekvivalents), montāža</v>
          </cell>
          <cell r="D51" t="str">
            <v>kompl.</v>
          </cell>
          <cell r="E51">
            <v>1</v>
          </cell>
        </row>
        <row r="52">
          <cell r="C52" t="str">
            <v>Radiatora noslēgvārsts ar priekšiestādījumu (Danfos vai ekvivalents), montāža</v>
          </cell>
          <cell r="D52" t="str">
            <v>gab.</v>
          </cell>
          <cell r="E52">
            <v>49</v>
          </cell>
        </row>
        <row r="53">
          <cell r="C53" t="str">
            <v>Izlaides vārsts t=110˚; P=8 bar; Dn15 (vai ekvivalents), montāža</v>
          </cell>
          <cell r="D53" t="str">
            <v>gab.</v>
          </cell>
          <cell r="E53">
            <v>2</v>
          </cell>
        </row>
        <row r="54">
          <cell r="C54" t="str">
            <v>Lodveida ventilis t=110˚; P=8 bar; Dn20 (vai ekvivalents), montāža</v>
          </cell>
          <cell r="D54" t="str">
            <v>gab.</v>
          </cell>
          <cell r="E54">
            <v>2</v>
          </cell>
        </row>
        <row r="55">
          <cell r="C55" t="str">
            <v>Lodveida ventilis t=110˚; P=8 bar; Dn25 (vai ekvivalents), montāža</v>
          </cell>
          <cell r="D55" t="str">
            <v>gab.</v>
          </cell>
          <cell r="E55">
            <v>2</v>
          </cell>
        </row>
        <row r="56">
          <cell r="C56" t="str">
            <v>Lodveida ventilis t=110˚; P=8 bar; Dn32 (vai ekvivalents), montāža</v>
          </cell>
          <cell r="D56" t="str">
            <v>gab.</v>
          </cell>
          <cell r="E56">
            <v>2</v>
          </cell>
        </row>
        <row r="57">
          <cell r="C57" t="str">
            <v>Balansēšanas vārsts Dn20 (vai ekvivalents), montāža</v>
          </cell>
          <cell r="D57" t="str">
            <v>kompl.</v>
          </cell>
          <cell r="E57">
            <v>1</v>
          </cell>
        </row>
        <row r="58">
          <cell r="C58" t="str">
            <v>Balansēšanas vārsts Dn25 (vai ekvivalents), montāža</v>
          </cell>
          <cell r="D58" t="str">
            <v>kompl.</v>
          </cell>
          <cell r="E58">
            <v>1</v>
          </cell>
        </row>
        <row r="59">
          <cell r="C59" t="str">
            <v>Akmensvates izolācijas čaula, ar alum. atstarojošo slāni; b=50mm DN 28/50 PAROC Alucoat izolācija (λD=0,045 W/m*K) (vai ekvivalents), montāža</v>
          </cell>
          <cell r="D59" t="str">
            <v>m</v>
          </cell>
          <cell r="E59">
            <v>6</v>
          </cell>
        </row>
        <row r="60">
          <cell r="C60" t="str">
            <v>Akmensvates izolācijas čaula, ar alum. atstarojošo slāni; b=50mm DN 35/50 PAROC Alucoat izolācija  (λD=0,045 W/m*K) (vai ekvivalents), montāža</v>
          </cell>
          <cell r="D60" t="str">
            <v>m</v>
          </cell>
          <cell r="E60">
            <v>3</v>
          </cell>
        </row>
        <row r="61">
          <cell r="C61" t="str">
            <v>Siltumizolācijas fasondaļas</v>
          </cell>
          <cell r="D61" t="str">
            <v>kompl.</v>
          </cell>
          <cell r="E61">
            <v>1</v>
          </cell>
        </row>
        <row r="62">
          <cell r="C62" t="str">
            <v>PVC pārklājums</v>
          </cell>
          <cell r="D62" t="str">
            <v>kompl.</v>
          </cell>
          <cell r="E62">
            <v>1</v>
          </cell>
        </row>
        <row r="63">
          <cell r="C63" t="str">
            <v>Kompensātori</v>
          </cell>
          <cell r="D63" t="str">
            <v>kompl.</v>
          </cell>
          <cell r="E63">
            <v>1</v>
          </cell>
        </row>
        <row r="64">
          <cell r="C64" t="str">
            <v>Nekustīgie balsti</v>
          </cell>
          <cell r="D64" t="str">
            <v>kompl.</v>
          </cell>
          <cell r="E64">
            <v>1</v>
          </cell>
        </row>
        <row r="65">
          <cell r="C65" t="str">
            <v>Stiprinājumi un palīgmateriāli</v>
          </cell>
          <cell r="D65" t="str">
            <v>kompl.</v>
          </cell>
          <cell r="E65">
            <v>1</v>
          </cell>
        </row>
        <row r="66">
          <cell r="C66" t="str">
            <v>Montāžas komplekts ieskaitot ugunsdrošības risinājumus</v>
          </cell>
          <cell r="D66" t="str">
            <v>kompl.</v>
          </cell>
          <cell r="E66">
            <v>1</v>
          </cell>
        </row>
        <row r="67">
          <cell r="C67" t="str">
            <v>Apkures  hidrauliskās pārbaude un sistēmas skalošana , balansēšana un balansēšanas aktu sastādīšana</v>
          </cell>
          <cell r="D67" t="str">
            <v>kompl.</v>
          </cell>
          <cell r="E67">
            <v>1</v>
          </cell>
        </row>
        <row r="68">
          <cell r="C68" t="str">
            <v xml:space="preserve">Radiatoru vietas uzlabošana (špaktelēšana, krāsošana) </v>
          </cell>
          <cell r="D68" t="str">
            <v>kompl.</v>
          </cell>
          <cell r="E68">
            <v>49</v>
          </cell>
        </row>
        <row r="69">
          <cell r="C69" t="str">
            <v>Individuālais siltuma sadalītājs (alokātors)</v>
          </cell>
          <cell r="D69" t="str">
            <v>kompl</v>
          </cell>
          <cell r="E69">
            <v>48</v>
          </cell>
        </row>
        <row r="70">
          <cell r="C70" t="str">
            <v>Siltuma sadalītāja datu savācējs</v>
          </cell>
          <cell r="D70" t="str">
            <v>kompl</v>
          </cell>
          <cell r="E70">
            <v>1</v>
          </cell>
        </row>
        <row r="71">
          <cell r="C71" t="str">
            <v>Noslēgarmatūras marķēšana</v>
          </cell>
          <cell r="D71" t="str">
            <v>kompl.</v>
          </cell>
          <cell r="E71">
            <v>1</v>
          </cell>
        </row>
        <row r="72">
          <cell r="C72" t="str">
            <v>Pārsegumu šķērsošanas vietas uzlabošana (špaktelēšana, krāsošana) (apjoms precizējams būvniecības laikā)</v>
          </cell>
          <cell r="D72" t="str">
            <v>vietas</v>
          </cell>
          <cell r="E72">
            <v>33</v>
          </cell>
        </row>
        <row r="73">
          <cell r="C73" t="str">
            <v>Apkures sistēmas palaišanu un ieregulēšanu</v>
          </cell>
          <cell r="D73" t="str">
            <v>obj.</v>
          </cell>
          <cell r="E73">
            <v>1</v>
          </cell>
        </row>
        <row r="74">
          <cell r="C74" t="str">
            <v>Pieslēgums SM</v>
          </cell>
          <cell r="D74" t="str">
            <v>obj.</v>
          </cell>
          <cell r="E74">
            <v>1</v>
          </cell>
        </row>
      </sheetData>
      <sheetData sheetId="10">
        <row r="18">
          <cell r="C18" t="str">
            <v>Cauruļvads PEX, 50 (vai ekvivalents), montāža</v>
          </cell>
        </row>
        <row r="19">
          <cell r="C19" t="str">
            <v>PPR cauruļvads ar šķiedru ūdenim, Dn20 (vai ekvivalents), montāža</v>
          </cell>
        </row>
        <row r="20">
          <cell r="C20" t="str">
            <v>PPR cauruļvads ar šķiedru ūdenim, Dn25 (vai ekvivalents), montāža</v>
          </cell>
        </row>
        <row r="21">
          <cell r="C21" t="str">
            <v>PPR cauruļvads ar šķiedru ūdenim, Dn32 (vai ekvivalents), montāža</v>
          </cell>
        </row>
        <row r="22">
          <cell r="C22" t="str">
            <v>PPR cauruļvads ar šķiedru ūdenim, Dn40 (vai ekvivalents), montāža</v>
          </cell>
        </row>
        <row r="23">
          <cell r="C23" t="str">
            <v>PPR līkums 90, Dn20 (vai ekvivalents), montāža</v>
          </cell>
        </row>
        <row r="24">
          <cell r="C24" t="str">
            <v>PPR līkums 90, Dn32 (vai ekvivalents), montāža</v>
          </cell>
        </row>
        <row r="25">
          <cell r="C25" t="str">
            <v>PPR līkums 90, Dn40 (vai ekvivalents), montāža</v>
          </cell>
        </row>
        <row r="26">
          <cell r="C26" t="str">
            <v>PPR līkums 90, Dn50 (vai ekvivalents), montāža</v>
          </cell>
        </row>
        <row r="27">
          <cell r="C27" t="str">
            <v>PPR T-gabals 90, Dn50/50 (vai ekvivalents), montāža</v>
          </cell>
        </row>
        <row r="28">
          <cell r="C28" t="str">
            <v>PPR T-gabals 90, Dn25/25/20 (vai ekvivalents), montāža</v>
          </cell>
        </row>
        <row r="29">
          <cell r="C29" t="str">
            <v>PPR T-gabals 90, Dn32/32/20 (vai ekvivalents), montāža</v>
          </cell>
        </row>
        <row r="30">
          <cell r="C30" t="str">
            <v>PPR T-gabals 90, Dn32/32/40 (vai ekvivalents), montāža</v>
          </cell>
        </row>
        <row r="31">
          <cell r="C31" t="str">
            <v>PPR T-gabals 90, Dn40/40/20 (vai ekvivalents), montāža</v>
          </cell>
        </row>
        <row r="32">
          <cell r="C32" t="str">
            <v>PPR T-gabals 90, Dn40/40 (vai ekvivalents), montāža</v>
          </cell>
        </row>
        <row r="33">
          <cell r="C33" t="str">
            <v>PPR pāreja Dn50/40 (vai ekvivalents), montāža</v>
          </cell>
        </row>
        <row r="34">
          <cell r="C34" t="str">
            <v>PPR pāreja Dn25/20 (vai ekvivalents), montāža</v>
          </cell>
        </row>
        <row r="35">
          <cell r="C35" t="str">
            <v>PPR pāreja Dn32/25 (vai ekvivalents), montāža</v>
          </cell>
        </row>
        <row r="36">
          <cell r="C36" t="str">
            <v>PPR pāreja Dn40/32 (vai ekvivalents), montāža</v>
          </cell>
        </row>
        <row r="37">
          <cell r="C37" t="str">
            <v>Izlaides ar gala vāku, Dn15 (vai ekvivalents), montāžs</v>
          </cell>
        </row>
        <row r="38">
          <cell r="C38" t="str">
            <v>Lodveida ventilis t=120˚; P=10 bar Dn15 (vai ekvivalents), montāža</v>
          </cell>
        </row>
        <row r="39">
          <cell r="C39" t="str">
            <v>Lodveida ventilis t=120˚; P=10 bar Dn25 (vai ekvivalents), montāža</v>
          </cell>
        </row>
        <row r="40">
          <cell r="C40" t="str">
            <v>Lodveida ventilis t=120˚; P=10 bar Dn32 (vai ekvivalents), montāža</v>
          </cell>
        </row>
        <row r="41">
          <cell r="C41" t="str">
            <v>Lodveida ventilis t=120˚; P=10 bar Dn40 (vai ekvivalents), montāža</v>
          </cell>
        </row>
        <row r="42">
          <cell r="C42" t="str">
            <v>Pretkondensāta/ siltumzolācija ST K-Flex (λ0 °C = 0,033 W/mK) 22x9 (vai ekvivalents), montāža</v>
          </cell>
        </row>
        <row r="43">
          <cell r="C43" t="str">
            <v>Pretkondensāta/ siltumzolācija ST K-Flex (λ0 °C = 0,033 W/mK) 28x9 (vai ekvivalents), montāža</v>
          </cell>
        </row>
        <row r="44">
          <cell r="C44" t="str">
            <v>Pretkondensāta/ siltumzolācija ST K-Flex (λ0 °C = 0,033 W/mK) 35x9 (vai ekvivalents), montāža</v>
          </cell>
        </row>
        <row r="45">
          <cell r="C45" t="str">
            <v>Pretkondensāta/ siltumzolācija ST K-Flex (λ0 °C = 0,033 W/mK) 42x9 (vai ekvivalents), montāža</v>
          </cell>
        </row>
        <row r="46">
          <cell r="C46" t="str">
            <v>PAROC čaulas 50 mm, 35 (vai ekvivalents), montāža</v>
          </cell>
        </row>
        <row r="47">
          <cell r="C47" t="str">
            <v>PAROC čaulas 50 mm, 42 (vai ekvivalents), montāža</v>
          </cell>
        </row>
        <row r="48">
          <cell r="C48" t="str">
            <v>Pievienojums ūdens ievadam</v>
          </cell>
        </row>
        <row r="49">
          <cell r="C49" t="str">
            <v>Ūdensapgādes KU,CU</v>
          </cell>
        </row>
        <row r="50">
          <cell r="C50" t="str">
            <v>PPR cauruļvads ar šķiedru ūdenim, Dn20 (vai ekvivalents), montāža</v>
          </cell>
        </row>
        <row r="51">
          <cell r="C51" t="str">
            <v>PPR cauruļvads ar šķiedru ūdenim, Dn25 (vai ekvivalents), montāža</v>
          </cell>
        </row>
        <row r="52">
          <cell r="C52" t="str">
            <v>PPR cauruļvads ar šķiedru ūdenim, Dn32 (vai ekvivalents), montāža</v>
          </cell>
        </row>
        <row r="53">
          <cell r="C53" t="str">
            <v>PPR cauruļvads ar šķiedru ūdenim, Dn40 (vai ekvivalents), montāža</v>
          </cell>
        </row>
        <row r="54">
          <cell r="C54" t="str">
            <v>PPR cauruļvads ar šķiedru ūdenim, Dn50 (vai ekvivalents), montāža</v>
          </cell>
        </row>
        <row r="55">
          <cell r="C55" t="str">
            <v>PPR līkums 90, Dn20 (vai ekvivalents), montāža</v>
          </cell>
        </row>
        <row r="56">
          <cell r="C56" t="str">
            <v>PPR līkums 90, Dn32 (vai ekvivalents), montāža</v>
          </cell>
        </row>
        <row r="57">
          <cell r="C57" t="str">
            <v>PPR līkums 90, Dn40 (vai ekvivalents), montāža</v>
          </cell>
        </row>
        <row r="58">
          <cell r="C58" t="str">
            <v>PPR līkums 90, Dn50 (vai ekvivalents), montāža</v>
          </cell>
        </row>
        <row r="59">
          <cell r="C59" t="str">
            <v>PPR T-gabals 90, Dn20/20 (vai ekvivalents), montāža</v>
          </cell>
        </row>
        <row r="60">
          <cell r="C60" t="str">
            <v>PPR T-gabals 90, Dn20/20/25 (vai ekvivalents), montāža</v>
          </cell>
        </row>
        <row r="61">
          <cell r="C61" t="str">
            <v>PPR T-gabals 90, Dn25/25/20 (vai ekvivalents), montāža</v>
          </cell>
        </row>
        <row r="62">
          <cell r="C62" t="str">
            <v>PPR T-gabals 90, Dn25/25/32 (vai ekvivalents), montāža</v>
          </cell>
        </row>
        <row r="63">
          <cell r="C63" t="str">
            <v>PPR T-gabals 90, Dn32/32/20 (vai ekvivalents), montāža</v>
          </cell>
        </row>
        <row r="64">
          <cell r="C64" t="str">
            <v>PPR T-gabals 90, Dn32/32 (vai ekvivalents), montāža</v>
          </cell>
        </row>
        <row r="65">
          <cell r="C65" t="str">
            <v>PPR T-gabals 90, Dn40/40/20 (vai ekvivalents), montāža</v>
          </cell>
        </row>
        <row r="66">
          <cell r="C66" t="str">
            <v>PPR T-gabals 90, Dn40/40/32 (vai ekvivalents), montāža</v>
          </cell>
        </row>
        <row r="67">
          <cell r="C67" t="str">
            <v>PPR T-gabals 90, Dn40/40/50 (vai ekvivalents), montāža</v>
          </cell>
        </row>
        <row r="68">
          <cell r="C68" t="str">
            <v>PPR pāreja Dn25/20 (vai ekvivalents), montāža</v>
          </cell>
        </row>
        <row r="69">
          <cell r="C69" t="str">
            <v>PPR pāreja Dn32/25 (vai ekvivalents), montāža</v>
          </cell>
        </row>
        <row r="70">
          <cell r="C70" t="str">
            <v>PPR pāreja Dn40/32 (vai ekvivalents), montāža</v>
          </cell>
        </row>
        <row r="71">
          <cell r="C71" t="str">
            <v>Balansēšanas vārsts Dn15 (vai ekvivalents), montāža</v>
          </cell>
        </row>
        <row r="72">
          <cell r="C72" t="str">
            <v>Lodveida ventilis t=120˚; P=10 bar, Dn15 (vai ekvivalents), montāža</v>
          </cell>
        </row>
        <row r="73">
          <cell r="C73" t="str">
            <v>Lodveida ventilis t=120˚; P=10 bar, Dn20 (vai ekvivalents), montāža</v>
          </cell>
        </row>
        <row r="74">
          <cell r="C74" t="str">
            <v>Lodveida ventilis t=120˚; P=10 bar, Dn40 (vai ekvivalents), montāža</v>
          </cell>
        </row>
        <row r="75">
          <cell r="C75" t="str">
            <v>Lodveida ventilis t=120˚; P=10 bar, Dn50 (vai ekvivalents), montāža</v>
          </cell>
        </row>
        <row r="76">
          <cell r="C76" t="str">
            <v>Dvieļu žāvētājs U-veida d32-500-900 (vai ekvivalents), montāža, demontējot esošas</v>
          </cell>
        </row>
        <row r="77">
          <cell r="C77" t="str">
            <v>Izlaides ar gala vāku, Dn15 (vai ekvivalents), montāžs</v>
          </cell>
        </row>
        <row r="78">
          <cell r="C78" t="str">
            <v>Akmensvates izolācijas čaula, ar alum. atstarojošo slāni; Dn 22/50 PAROC Alucoat izolācija λ100°C=0,044 W/mK (vai ekvivalents), montāžs</v>
          </cell>
        </row>
        <row r="79">
          <cell r="C79" t="str">
            <v>Akmensvates izolācijas čaula, ar alum. atstarojošo slāni; Dn 28/50 PAROC Alucoat izolācija λ100°C=0,044 W/mK (vai ekvivalents), montāžs</v>
          </cell>
        </row>
        <row r="80">
          <cell r="C80" t="str">
            <v>Akmensvates izolācijas čaula, ar alum. atstarojošo slāni; Dn 35/50 PAROC Alucoat izolācija λ100°C=0,044 W/mK (vai ekvivalents), montāžs</v>
          </cell>
        </row>
        <row r="81">
          <cell r="C81" t="str">
            <v>Akmensvates izolācijas čaula, ar alum. atstarojošo slāni; Dn 42/50 PAROC Alucoat izolācija λ100°C=0,044 W/mK (vai ekvivalents), montāžs</v>
          </cell>
        </row>
        <row r="82">
          <cell r="C82" t="str">
            <v>Akmensvates izolācijas čaula, ar alum. atstarojošo slāni; Dn 54/50 PAROC Alucoat izolācija λ100°C=0,044 W/mK (vai ekvivalents), montāžs</v>
          </cell>
        </row>
        <row r="83">
          <cell r="C83" t="str">
            <v>Pienojums karstā ūdens siltummainim</v>
          </cell>
        </row>
        <row r="84">
          <cell r="C84" t="str">
            <v>Pievienojums pie dzīvokļa ūdenapgādes U1, KU</v>
          </cell>
        </row>
        <row r="85">
          <cell r="C85" t="str">
            <v>Virsametuma profils 200x100, montāža</v>
          </cell>
        </row>
        <row r="86">
          <cell r="C86" t="str">
            <v>Sadzīves kanalidzācija K1</v>
          </cell>
        </row>
        <row r="87">
          <cell r="C87" t="str">
            <v>Kanalizācijas caurule PP DN110 SN8 izbūvei grīdā (vai ekvivalents)</v>
          </cell>
        </row>
        <row r="88">
          <cell r="C88" t="str">
            <v>Kanalizācijas līkums PP DN110 SN8 izbūvei grīdā (vai ekvivalents)</v>
          </cell>
        </row>
        <row r="89">
          <cell r="C89" t="str">
            <v>Kanalizācijas T-gabals PP DN110 SN8 izbūvei grīdā (vai ekvivalents)</v>
          </cell>
        </row>
        <row r="90">
          <cell r="C90" t="str">
            <v>Iekštelpu kanalizācijas caurule PP DN110 (vai ekvivalents)</v>
          </cell>
        </row>
        <row r="91">
          <cell r="C91" t="str">
            <v>Iekštelpu kanalizācijas caurule PP DN50 (vai ekvivalents)</v>
          </cell>
        </row>
        <row r="92">
          <cell r="C92" t="str">
            <v>Iekštelpu kanalizācijas līkums PP DN110 (vai ekvivalents)</v>
          </cell>
        </row>
        <row r="93">
          <cell r="C93" t="str">
            <v>Iekštelpu kanalizācijas līkums PP DN50 (vai ekvivalents)</v>
          </cell>
        </row>
        <row r="94">
          <cell r="C94" t="str">
            <v>Iekštelpu kanalizācijas T-gabals PP DN110 (vai ekvivalents)</v>
          </cell>
        </row>
        <row r="95">
          <cell r="C95" t="str">
            <v>Iekštelpu kanalizācijas T-gabals PP DN50 (vai ekvivalents)</v>
          </cell>
        </row>
        <row r="96">
          <cell r="C96" t="str">
            <v>Pievienojums dzīvokļu kanalizācijai DN110 (vai ekvivalents)</v>
          </cell>
        </row>
        <row r="97">
          <cell r="C97" t="str">
            <v>Pievienojums dzīvokļu kanalizācijai DN50 (vai ekvivalents)</v>
          </cell>
        </row>
        <row r="98">
          <cell r="C98" t="str">
            <v>Revīzija DN110 (vai ekvivalents)</v>
          </cell>
        </row>
        <row r="99">
          <cell r="C99" t="str">
            <v>Revīzija DN50 (vai ekvivalents)</v>
          </cell>
        </row>
        <row r="100">
          <cell r="C100" t="str">
            <v>Ugunsdroša manžete DN110 (vai ekvivalents)</v>
          </cell>
        </row>
        <row r="101">
          <cell r="C101" t="str">
            <v>Ugunsdroša manžete DN50 (vai ekvivalents)</v>
          </cell>
        </row>
        <row r="102">
          <cell r="C102" t="str">
            <v>Dzīvokļa grīdas labošana, t.sk. atvēršana</v>
          </cell>
        </row>
        <row r="103">
          <cell r="C103" t="str">
            <v>Alucoat izolācija trokšņa slāpēšanai 114/30 (vai ekvivalents)</v>
          </cell>
        </row>
        <row r="104">
          <cell r="C104" t="str">
            <v>Pārsegumu šķērsošanas vietas uzlabošana (špaktelēšana, krāsošana) un ugunsdrošās manžetes uzstādīšana kanalizācijas stāvvadiem</v>
          </cell>
        </row>
        <row r="105">
          <cell r="C105" t="str">
            <v>Stāvvadu šahtu atvēršana, aizvēršana, špaktelēšana (stāvvadam jābūt aizvērtam līdz baltajai apdarei)</v>
          </cell>
        </row>
        <row r="106">
          <cell r="C106" t="str">
            <v>Veidgabali, fasondaļas</v>
          </cell>
        </row>
        <row r="107">
          <cell r="C107" t="str">
            <v>Stiprinājumi un palīgmateriāli</v>
          </cell>
        </row>
        <row r="108">
          <cell r="C108" t="str">
            <v>Montāžas komplekts</v>
          </cell>
        </row>
        <row r="109">
          <cell r="C109" t="str">
            <v>Ūdensapgādes sistēmas hidrauliskās pārbaude un sistēmas skalošana , balansēšana un balansēšanas aktu sastādīšana</v>
          </cell>
        </row>
        <row r="110">
          <cell r="C110" t="str">
            <v>Ūdens sistēmas palaišanu un ieregulēšanu</v>
          </cell>
        </row>
        <row r="111">
          <cell r="C111" t="str">
            <v>Armatūras marķēšana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</sheetNames>
    <sheetDataSet>
      <sheetData sheetId="0">
        <row r="6">
          <cell r="E6">
            <v>4</v>
          </cell>
        </row>
        <row r="7">
          <cell r="E7" t="str">
            <v>17</v>
          </cell>
        </row>
        <row r="8">
          <cell r="E8" t="str">
            <v>9</v>
          </cell>
        </row>
        <row r="9">
          <cell r="E9" t="str">
            <v>21</v>
          </cell>
        </row>
        <row r="10">
          <cell r="E10" t="str">
            <v>16</v>
          </cell>
        </row>
        <row r="11">
          <cell r="E11">
            <v>5</v>
          </cell>
        </row>
        <row r="12">
          <cell r="E12">
            <v>3</v>
          </cell>
        </row>
        <row r="13">
          <cell r="E13">
            <v>2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3</v>
          </cell>
        </row>
        <row r="17">
          <cell r="E17">
            <v>3</v>
          </cell>
        </row>
        <row r="18">
          <cell r="E18">
            <v>1</v>
          </cell>
        </row>
        <row r="19">
          <cell r="E19">
            <v>1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3</v>
          </cell>
        </row>
        <row r="23">
          <cell r="E23">
            <v>3</v>
          </cell>
        </row>
        <row r="24">
          <cell r="E24">
            <v>1</v>
          </cell>
        </row>
        <row r="25">
          <cell r="E25" t="str">
            <v>1</v>
          </cell>
        </row>
        <row r="26">
          <cell r="E26">
            <v>12</v>
          </cell>
        </row>
        <row r="27">
          <cell r="E27">
            <v>3</v>
          </cell>
        </row>
        <row r="28">
          <cell r="E28">
            <v>1</v>
          </cell>
        </row>
        <row r="29">
          <cell r="E29">
            <v>2</v>
          </cell>
        </row>
        <row r="30">
          <cell r="E30" t="str">
            <v>17</v>
          </cell>
        </row>
        <row r="31">
          <cell r="E31" t="str">
            <v>9</v>
          </cell>
        </row>
        <row r="32">
          <cell r="E32" t="str">
            <v>4</v>
          </cell>
        </row>
        <row r="33">
          <cell r="E33" t="str">
            <v>8</v>
          </cell>
        </row>
        <row r="34">
          <cell r="E34" t="str">
            <v>17</v>
          </cell>
        </row>
        <row r="35">
          <cell r="E35" t="str">
            <v>8</v>
          </cell>
        </row>
        <row r="36">
          <cell r="E36">
            <v>1</v>
          </cell>
        </row>
        <row r="38">
          <cell r="E38" t="str">
            <v>91</v>
          </cell>
        </row>
        <row r="39">
          <cell r="E39" t="str">
            <v>10</v>
          </cell>
        </row>
        <row r="40">
          <cell r="E40" t="str">
            <v>26</v>
          </cell>
        </row>
        <row r="41">
          <cell r="E41" t="str">
            <v>4</v>
          </cell>
        </row>
        <row r="42">
          <cell r="E42" t="str">
            <v>1</v>
          </cell>
        </row>
        <row r="43">
          <cell r="E43">
            <v>98</v>
          </cell>
        </row>
        <row r="44">
          <cell r="E44">
            <v>9</v>
          </cell>
        </row>
        <row r="45">
          <cell r="E45">
            <v>3</v>
          </cell>
        </row>
        <row r="46">
          <cell r="E46">
            <v>1</v>
          </cell>
        </row>
        <row r="47">
          <cell r="E47">
            <v>20</v>
          </cell>
        </row>
        <row r="48">
          <cell r="E48">
            <v>1</v>
          </cell>
        </row>
        <row r="49">
          <cell r="E49">
            <v>5</v>
          </cell>
        </row>
        <row r="50">
          <cell r="E50">
            <v>2</v>
          </cell>
        </row>
        <row r="51">
          <cell r="E51">
            <v>2</v>
          </cell>
        </row>
        <row r="52">
          <cell r="E52">
            <v>1</v>
          </cell>
        </row>
        <row r="53">
          <cell r="E53">
            <v>1</v>
          </cell>
        </row>
        <row r="54">
          <cell r="E54">
            <v>1</v>
          </cell>
        </row>
        <row r="55">
          <cell r="E55">
            <v>1</v>
          </cell>
        </row>
        <row r="56">
          <cell r="E56">
            <v>6</v>
          </cell>
        </row>
        <row r="57">
          <cell r="E57">
            <v>2</v>
          </cell>
        </row>
        <row r="58">
          <cell r="E58">
            <v>2</v>
          </cell>
        </row>
        <row r="59">
          <cell r="E59" t="str">
            <v>3</v>
          </cell>
        </row>
        <row r="60">
          <cell r="E60">
            <v>12</v>
          </cell>
        </row>
        <row r="61">
          <cell r="E61">
            <v>1</v>
          </cell>
        </row>
        <row r="62">
          <cell r="E62">
            <v>1</v>
          </cell>
        </row>
        <row r="63">
          <cell r="E63" t="str">
            <v>1</v>
          </cell>
        </row>
        <row r="64">
          <cell r="E64">
            <v>12</v>
          </cell>
        </row>
        <row r="65">
          <cell r="E65" t="str">
            <v>2</v>
          </cell>
        </row>
        <row r="66">
          <cell r="E66" t="str">
            <v>91</v>
          </cell>
        </row>
        <row r="67">
          <cell r="E67" t="str">
            <v>10</v>
          </cell>
        </row>
        <row r="68">
          <cell r="E68" t="str">
            <v>26</v>
          </cell>
        </row>
        <row r="69">
          <cell r="E69" t="str">
            <v>4</v>
          </cell>
        </row>
        <row r="70">
          <cell r="E70" t="str">
            <v>1</v>
          </cell>
        </row>
        <row r="71">
          <cell r="E71" t="str">
            <v>1</v>
          </cell>
        </row>
        <row r="72">
          <cell r="E72" t="str">
            <v>12</v>
          </cell>
        </row>
        <row r="73">
          <cell r="E73" t="str">
            <v>20</v>
          </cell>
        </row>
        <row r="75">
          <cell r="E75">
            <v>21</v>
          </cell>
        </row>
        <row r="76">
          <cell r="E76">
            <v>8</v>
          </cell>
        </row>
        <row r="77">
          <cell r="E77">
            <v>2</v>
          </cell>
        </row>
        <row r="78">
          <cell r="E78">
            <v>63</v>
          </cell>
        </row>
        <row r="79">
          <cell r="E79">
            <v>24</v>
          </cell>
        </row>
        <row r="80">
          <cell r="E80">
            <v>12</v>
          </cell>
        </row>
        <row r="81">
          <cell r="E81">
            <v>2</v>
          </cell>
        </row>
        <row r="82">
          <cell r="E82">
            <v>14</v>
          </cell>
        </row>
        <row r="83">
          <cell r="E83">
            <v>6</v>
          </cell>
        </row>
        <row r="84">
          <cell r="E84">
            <v>12</v>
          </cell>
        </row>
        <row r="85">
          <cell r="E85">
            <v>6</v>
          </cell>
        </row>
        <row r="86">
          <cell r="E86">
            <v>8</v>
          </cell>
        </row>
        <row r="87">
          <cell r="E87">
            <v>4</v>
          </cell>
        </row>
        <row r="88">
          <cell r="E88">
            <v>12</v>
          </cell>
        </row>
        <row r="89">
          <cell r="E89">
            <v>6</v>
          </cell>
        </row>
        <row r="90">
          <cell r="E90">
            <v>30</v>
          </cell>
        </row>
        <row r="91">
          <cell r="E91">
            <v>20</v>
          </cell>
        </row>
        <row r="92">
          <cell r="E92">
            <v>18</v>
          </cell>
        </row>
        <row r="93">
          <cell r="E93">
            <v>18</v>
          </cell>
        </row>
        <row r="94">
          <cell r="E94">
            <v>1</v>
          </cell>
        </row>
        <row r="95">
          <cell r="E95">
            <v>1</v>
          </cell>
        </row>
        <row r="96">
          <cell r="E96">
            <v>1</v>
          </cell>
        </row>
        <row r="97">
          <cell r="E97">
            <v>1</v>
          </cell>
        </row>
        <row r="98">
          <cell r="E98">
            <v>1</v>
          </cell>
        </row>
        <row r="99">
          <cell r="E9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abSelected="1" workbookViewId="0"/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57" t="s">
        <v>1</v>
      </c>
      <c r="C4" s="15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58" t="s">
        <v>3</v>
      </c>
      <c r="C8" s="158"/>
    </row>
    <row r="11" spans="1:3" x14ac:dyDescent="0.2">
      <c r="B11" s="2" t="s">
        <v>4</v>
      </c>
    </row>
    <row r="12" spans="1:3" x14ac:dyDescent="0.2">
      <c r="B12" s="83" t="s">
        <v>52</v>
      </c>
    </row>
    <row r="13" spans="1:3" ht="22.5" x14ac:dyDescent="0.2">
      <c r="A13" s="4" t="s">
        <v>5</v>
      </c>
      <c r="B13" s="76" t="s">
        <v>242</v>
      </c>
      <c r="C13" s="76"/>
    </row>
    <row r="14" spans="1:3" ht="22.5" x14ac:dyDescent="0.2">
      <c r="A14" s="4" t="s">
        <v>6</v>
      </c>
      <c r="B14" s="76" t="s">
        <v>244</v>
      </c>
      <c r="C14" s="76"/>
    </row>
    <row r="15" spans="1:3" x14ac:dyDescent="0.2">
      <c r="A15" s="4" t="s">
        <v>7</v>
      </c>
      <c r="B15" s="75" t="s">
        <v>120</v>
      </c>
      <c r="C15" s="75"/>
    </row>
    <row r="16" spans="1:3" x14ac:dyDescent="0.2">
      <c r="A16" s="4" t="s">
        <v>8</v>
      </c>
      <c r="B16" s="74"/>
      <c r="C16" s="74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8">
        <v>1</v>
      </c>
      <c r="B19" s="97" t="s">
        <v>244</v>
      </c>
      <c r="C19" s="9">
        <f>'Kops a'!E27</f>
        <v>0</v>
      </c>
    </row>
    <row r="20" spans="1:3" x14ac:dyDescent="0.2">
      <c r="A20" s="79"/>
      <c r="B20" s="80"/>
      <c r="C20" s="10"/>
    </row>
    <row r="21" spans="1:3" x14ac:dyDescent="0.2">
      <c r="A21" s="81"/>
      <c r="B21" s="8"/>
      <c r="C21" s="10"/>
    </row>
    <row r="22" spans="1:3" x14ac:dyDescent="0.2">
      <c r="A22" s="81"/>
      <c r="B22" s="8"/>
      <c r="C22" s="10"/>
    </row>
    <row r="23" spans="1:3" x14ac:dyDescent="0.2">
      <c r="A23" s="81"/>
      <c r="B23" s="8"/>
      <c r="C23" s="10"/>
    </row>
    <row r="24" spans="1:3" x14ac:dyDescent="0.2">
      <c r="A24" s="81"/>
      <c r="B24" s="8"/>
      <c r="C24" s="10"/>
    </row>
    <row r="25" spans="1:3" ht="12" thickBot="1" x14ac:dyDescent="0.25">
      <c r="A25" s="82"/>
      <c r="B25" s="52"/>
      <c r="C25" s="53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59" t="s">
        <v>13</v>
      </c>
      <c r="B28" s="160"/>
      <c r="C28" s="16">
        <f>ROUND(C26*21%,2)</f>
        <v>0</v>
      </c>
    </row>
    <row r="31" spans="1:3" x14ac:dyDescent="0.2">
      <c r="A31" s="1" t="s">
        <v>14</v>
      </c>
      <c r="B31" s="161"/>
      <c r="C31" s="161"/>
    </row>
    <row r="32" spans="1:3" x14ac:dyDescent="0.2">
      <c r="B32" s="156" t="s">
        <v>15</v>
      </c>
      <c r="C32" s="156"/>
    </row>
    <row r="33" spans="1:3" x14ac:dyDescent="0.2">
      <c r="B33" s="99"/>
      <c r="C33" s="99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421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13" priority="11" operator="equal">
      <formula>0</formula>
    </cfRule>
  </conditionalFormatting>
  <conditionalFormatting sqref="B13:B16">
    <cfRule type="cellIs" dxfId="212" priority="10" operator="equal">
      <formula>0</formula>
    </cfRule>
  </conditionalFormatting>
  <conditionalFormatting sqref="B34">
    <cfRule type="cellIs" dxfId="211" priority="7" operator="equal">
      <formula>0</formula>
    </cfRule>
  </conditionalFormatting>
  <conditionalFormatting sqref="B31:C31">
    <cfRule type="cellIs" dxfId="210" priority="5" operator="equal">
      <formula>0</formula>
    </cfRule>
  </conditionalFormatting>
  <conditionalFormatting sqref="A19">
    <cfRule type="cellIs" dxfId="209" priority="4" operator="equal">
      <formula>0</formula>
    </cfRule>
  </conditionalFormatting>
  <conditionalFormatting sqref="A36">
    <cfRule type="containsText" dxfId="208" priority="3" operator="containsText" text="Tāme sastādīta 20__. gada __. _________">
      <formula>NOT(ISERROR(SEARCH("Tāme sastādīta 20__. gada __. _________",A36)))</formula>
    </cfRule>
  </conditionalFormatting>
  <conditionalFormatting sqref="B19">
    <cfRule type="cellIs" dxfId="207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B0CDC-710F-4EAB-95FE-E2028890112F}">
  <sheetPr>
    <tabColor rgb="FF92D050"/>
  </sheetPr>
  <dimension ref="A1:T125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7.2851562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06" t="s">
        <v>271</v>
      </c>
      <c r="D2" s="206"/>
      <c r="E2" s="206"/>
      <c r="F2" s="206"/>
      <c r="G2" s="206"/>
      <c r="H2" s="206"/>
      <c r="I2" s="206"/>
      <c r="J2" s="29"/>
    </row>
    <row r="3" spans="1:16" x14ac:dyDescent="0.2">
      <c r="A3" s="30"/>
      <c r="B3" s="30"/>
      <c r="C3" s="165" t="s">
        <v>17</v>
      </c>
      <c r="D3" s="165"/>
      <c r="E3" s="165"/>
      <c r="F3" s="165"/>
      <c r="G3" s="165"/>
      <c r="H3" s="165"/>
      <c r="I3" s="165"/>
      <c r="J3" s="30"/>
    </row>
    <row r="4" spans="1:16" x14ac:dyDescent="0.2">
      <c r="A4" s="30"/>
      <c r="B4" s="30"/>
      <c r="C4" s="207" t="s">
        <v>52</v>
      </c>
      <c r="D4" s="207"/>
      <c r="E4" s="207"/>
      <c r="F4" s="207"/>
      <c r="G4" s="207"/>
      <c r="H4" s="207"/>
      <c r="I4" s="207"/>
      <c r="J4" s="30"/>
    </row>
    <row r="5" spans="1:16" x14ac:dyDescent="0.2">
      <c r="A5" s="23"/>
      <c r="B5" s="23"/>
      <c r="C5" s="27" t="s">
        <v>5</v>
      </c>
      <c r="D5" s="216" t="str">
        <f>'Kops a'!D6</f>
        <v>Daudzdzīvokļu dzīvojamās mājas vienkāršotā fasādes atjaunošana</v>
      </c>
      <c r="E5" s="216"/>
      <c r="F5" s="216"/>
      <c r="G5" s="216"/>
      <c r="H5" s="216"/>
      <c r="I5" s="216"/>
      <c r="J5" s="216"/>
      <c r="K5" s="216"/>
      <c r="L5" s="216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216" t="str">
        <f>'Kops a'!D7</f>
        <v>Daudzdzīvokļu dzīvojamās mājas vienkāršotā fasādes atjaunošana Puķu ielā 1, Jelgavā</v>
      </c>
      <c r="E6" s="216"/>
      <c r="F6" s="216"/>
      <c r="G6" s="216"/>
      <c r="H6" s="216"/>
      <c r="I6" s="216"/>
      <c r="J6" s="216"/>
      <c r="K6" s="216"/>
      <c r="L6" s="216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16" t="str">
        <f>'Kops a'!D8</f>
        <v>Puķu iela 1, Jelgava</v>
      </c>
      <c r="E7" s="216"/>
      <c r="F7" s="216"/>
      <c r="G7" s="216"/>
      <c r="H7" s="216"/>
      <c r="I7" s="216"/>
      <c r="J7" s="216"/>
      <c r="K7" s="216"/>
      <c r="L7" s="216"/>
      <c r="M7" s="17"/>
      <c r="N7" s="17"/>
      <c r="O7" s="17"/>
      <c r="P7" s="17"/>
    </row>
    <row r="8" spans="1:16" x14ac:dyDescent="0.2">
      <c r="A8" s="23"/>
      <c r="B8" s="23"/>
      <c r="C8" s="101" t="s">
        <v>20</v>
      </c>
      <c r="D8" s="216">
        <f>'Kops a'!D9</f>
        <v>0</v>
      </c>
      <c r="E8" s="216"/>
      <c r="F8" s="216"/>
      <c r="G8" s="216"/>
      <c r="H8" s="216"/>
      <c r="I8" s="216"/>
      <c r="J8" s="216"/>
      <c r="K8" s="216"/>
      <c r="L8" s="216"/>
      <c r="M8" s="17"/>
      <c r="N8" s="17"/>
      <c r="O8" s="17"/>
      <c r="P8" s="17"/>
    </row>
    <row r="9" spans="1:16" ht="11.25" customHeight="1" x14ac:dyDescent="0.2">
      <c r="A9" s="217" t="s">
        <v>243</v>
      </c>
      <c r="B9" s="217"/>
      <c r="C9" s="217"/>
      <c r="D9" s="217"/>
      <c r="E9" s="217"/>
      <c r="F9" s="217"/>
      <c r="G9" s="217"/>
      <c r="H9" s="217"/>
      <c r="I9" s="217"/>
      <c r="J9" s="211" t="s">
        <v>39</v>
      </c>
      <c r="K9" s="211"/>
      <c r="L9" s="211"/>
      <c r="M9" s="211"/>
      <c r="N9" s="215">
        <f>P113</f>
        <v>0</v>
      </c>
      <c r="O9" s="215"/>
      <c r="P9" s="31"/>
    </row>
    <row r="10" spans="1:16" x14ac:dyDescent="0.2">
      <c r="A10" s="32"/>
      <c r="B10" s="33"/>
      <c r="C10" s="101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A119</f>
        <v>Tāme sastādīta</v>
      </c>
    </row>
    <row r="11" spans="1:16" ht="12" thickBot="1" x14ac:dyDescent="0.25">
      <c r="A11" s="32"/>
      <c r="B11" s="33"/>
      <c r="C11" s="101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77" t="s">
        <v>23</v>
      </c>
      <c r="B12" s="221" t="s">
        <v>40</v>
      </c>
      <c r="C12" s="209" t="s">
        <v>41</v>
      </c>
      <c r="D12" s="213" t="s">
        <v>42</v>
      </c>
      <c r="E12" s="218" t="s">
        <v>43</v>
      </c>
      <c r="F12" s="208" t="s">
        <v>44</v>
      </c>
      <c r="G12" s="209"/>
      <c r="H12" s="209"/>
      <c r="I12" s="209"/>
      <c r="J12" s="209"/>
      <c r="K12" s="210"/>
      <c r="L12" s="208" t="s">
        <v>45</v>
      </c>
      <c r="M12" s="209"/>
      <c r="N12" s="209"/>
      <c r="O12" s="209"/>
      <c r="P12" s="210"/>
    </row>
    <row r="13" spans="1:16" ht="126.75" customHeight="1" thickBot="1" x14ac:dyDescent="0.25">
      <c r="A13" s="220"/>
      <c r="B13" s="222"/>
      <c r="C13" s="212"/>
      <c r="D13" s="214"/>
      <c r="E13" s="219"/>
      <c r="F13" s="102" t="s">
        <v>46</v>
      </c>
      <c r="G13" s="103" t="s">
        <v>47</v>
      </c>
      <c r="H13" s="103" t="s">
        <v>48</v>
      </c>
      <c r="I13" s="103" t="s">
        <v>49</v>
      </c>
      <c r="J13" s="103" t="s">
        <v>50</v>
      </c>
      <c r="K13" s="62" t="s">
        <v>51</v>
      </c>
      <c r="L13" s="102" t="s">
        <v>46</v>
      </c>
      <c r="M13" s="103" t="s">
        <v>48</v>
      </c>
      <c r="N13" s="103" t="s">
        <v>49</v>
      </c>
      <c r="O13" s="103" t="s">
        <v>50</v>
      </c>
      <c r="P13" s="62" t="s">
        <v>51</v>
      </c>
    </row>
    <row r="14" spans="1:16" x14ac:dyDescent="0.2">
      <c r="A14" s="94">
        <v>1</v>
      </c>
      <c r="B14" s="39"/>
      <c r="C14" s="92" t="s">
        <v>63</v>
      </c>
      <c r="D14" s="25"/>
      <c r="E14" s="64"/>
      <c r="F14" s="65"/>
      <c r="G14" s="63"/>
      <c r="H14" s="47">
        <f>ROUND(F14*G14,2)</f>
        <v>0</v>
      </c>
      <c r="I14" s="63"/>
      <c r="J14" s="63"/>
      <c r="K14" s="48">
        <f>SUM(H14:J14)</f>
        <v>0</v>
      </c>
      <c r="L14" s="49">
        <f>ROUND(E14*F14,2)</f>
        <v>0</v>
      </c>
      <c r="M14" s="47">
        <f>ROUND(H14*E14,2)</f>
        <v>0</v>
      </c>
      <c r="N14" s="47">
        <f>ROUND(I14*E14,2)</f>
        <v>0</v>
      </c>
      <c r="O14" s="47">
        <f>ROUND(J14*E14,2)</f>
        <v>0</v>
      </c>
      <c r="P14" s="48">
        <f>SUM(M14:O14)</f>
        <v>0</v>
      </c>
    </row>
    <row r="15" spans="1:16" ht="22.5" x14ac:dyDescent="0.2">
      <c r="A15" s="38">
        <v>1</v>
      </c>
      <c r="B15" s="39"/>
      <c r="C15" s="93" t="s">
        <v>212</v>
      </c>
      <c r="D15" s="25" t="s">
        <v>157</v>
      </c>
      <c r="E15" s="104">
        <v>1</v>
      </c>
      <c r="F15" s="65"/>
      <c r="G15" s="63"/>
      <c r="H15" s="47">
        <f t="shared" ref="H15:H16" si="0">ROUND(F15*G15,2)</f>
        <v>0</v>
      </c>
      <c r="I15" s="63"/>
      <c r="J15" s="63"/>
      <c r="K15" s="48">
        <f t="shared" ref="K15:K16" si="1">SUM(H15:J15)</f>
        <v>0</v>
      </c>
      <c r="L15" s="49">
        <f t="shared" ref="L15:L16" si="2">ROUND(E15*F15,2)</f>
        <v>0</v>
      </c>
      <c r="M15" s="47">
        <f t="shared" ref="M15:M16" si="3">ROUND(H15*E15,2)</f>
        <v>0</v>
      </c>
      <c r="N15" s="47">
        <f t="shared" ref="N15:N16" si="4">ROUND(I15*E15,2)</f>
        <v>0</v>
      </c>
      <c r="O15" s="47">
        <f t="shared" ref="O15:O16" si="5">ROUND(J15*E15,2)</f>
        <v>0</v>
      </c>
      <c r="P15" s="48">
        <f t="shared" ref="P15:P16" si="6">SUM(M15:O15)</f>
        <v>0</v>
      </c>
    </row>
    <row r="16" spans="1:16" ht="22.5" x14ac:dyDescent="0.2">
      <c r="A16" s="38">
        <v>2</v>
      </c>
      <c r="B16" s="39"/>
      <c r="C16" s="106" t="s">
        <v>382</v>
      </c>
      <c r="D16" s="25" t="s">
        <v>196</v>
      </c>
      <c r="E16" s="104">
        <v>1</v>
      </c>
      <c r="F16" s="65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20" x14ac:dyDescent="0.2">
      <c r="A17" s="94">
        <v>2</v>
      </c>
      <c r="B17" s="39"/>
      <c r="C17" s="92" t="s">
        <v>228</v>
      </c>
      <c r="D17" s="25"/>
      <c r="E17" s="104"/>
      <c r="F17" s="65"/>
      <c r="G17" s="63"/>
      <c r="H17" s="47">
        <f t="shared" ref="H17:H76" si="7">ROUND(F17*G17,2)</f>
        <v>0</v>
      </c>
      <c r="I17" s="63"/>
      <c r="J17" s="63"/>
      <c r="K17" s="48">
        <f t="shared" ref="K17:K67" si="8">SUM(H17:J17)</f>
        <v>0</v>
      </c>
      <c r="L17" s="49">
        <f t="shared" ref="L17:L76" si="9">ROUND(E17*F17,2)</f>
        <v>0</v>
      </c>
      <c r="M17" s="47">
        <f t="shared" ref="M17:M76" si="10">ROUND(H17*E17,2)</f>
        <v>0</v>
      </c>
      <c r="N17" s="47">
        <f t="shared" ref="N17:N76" si="11">ROUND(I17*E17,2)</f>
        <v>0</v>
      </c>
      <c r="O17" s="47">
        <f t="shared" ref="O17:O76" si="12">ROUND(J17*E17,2)</f>
        <v>0</v>
      </c>
      <c r="P17" s="48">
        <f t="shared" ref="P17:P76" si="13">SUM(M17:O17)</f>
        <v>0</v>
      </c>
    </row>
    <row r="18" spans="1:20" x14ac:dyDescent="0.2">
      <c r="A18" s="38">
        <v>1</v>
      </c>
      <c r="B18" s="39"/>
      <c r="C18" s="106" t="s">
        <v>315</v>
      </c>
      <c r="D18" s="25" t="s">
        <v>56</v>
      </c>
      <c r="E18" s="104">
        <v>4</v>
      </c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  <c r="R18" s="1" t="b">
        <f>C18='[1]8a'!C18</f>
        <v>1</v>
      </c>
      <c r="T18" s="21">
        <f>E18-[2]MS!E6</f>
        <v>0</v>
      </c>
    </row>
    <row r="19" spans="1:20" ht="22.5" x14ac:dyDescent="0.2">
      <c r="A19" s="38">
        <v>2</v>
      </c>
      <c r="B19" s="39"/>
      <c r="C19" s="106" t="s">
        <v>325</v>
      </c>
      <c r="D19" s="25" t="s">
        <v>56</v>
      </c>
      <c r="E19" s="109">
        <v>17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  <c r="R19" s="1" t="b">
        <f>C19='[1]8a'!C19</f>
        <v>1</v>
      </c>
      <c r="T19" s="21">
        <f>E19-[2]MS!E7</f>
        <v>0</v>
      </c>
    </row>
    <row r="20" spans="1:20" ht="22.5" x14ac:dyDescent="0.2">
      <c r="A20" s="38">
        <v>3</v>
      </c>
      <c r="B20" s="39"/>
      <c r="C20" s="106" t="s">
        <v>326</v>
      </c>
      <c r="D20" s="25" t="s">
        <v>56</v>
      </c>
      <c r="E20" s="109">
        <v>9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  <c r="R20" s="1" t="b">
        <f>C20='[1]8a'!C20</f>
        <v>1</v>
      </c>
      <c r="T20" s="21">
        <f>E20-[2]MS!E8</f>
        <v>0</v>
      </c>
    </row>
    <row r="21" spans="1:20" ht="22.5" x14ac:dyDescent="0.2">
      <c r="A21" s="38">
        <v>4</v>
      </c>
      <c r="B21" s="39"/>
      <c r="C21" s="106" t="s">
        <v>327</v>
      </c>
      <c r="D21" s="25" t="s">
        <v>56</v>
      </c>
      <c r="E21" s="109">
        <v>21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  <c r="R21" s="1" t="b">
        <f>C21='[1]8a'!C21</f>
        <v>1</v>
      </c>
      <c r="T21" s="21">
        <f>E21-[2]MS!E9</f>
        <v>0</v>
      </c>
    </row>
    <row r="22" spans="1:20" ht="22.5" x14ac:dyDescent="0.2">
      <c r="A22" s="38">
        <v>5</v>
      </c>
      <c r="B22" s="39"/>
      <c r="C22" s="106" t="s">
        <v>328</v>
      </c>
      <c r="D22" s="25" t="s">
        <v>56</v>
      </c>
      <c r="E22" s="109">
        <v>16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  <c r="R22" s="1" t="b">
        <f>C22='[1]8a'!C22</f>
        <v>1</v>
      </c>
      <c r="T22" s="21">
        <f>E22-[2]MS!E10</f>
        <v>0</v>
      </c>
    </row>
    <row r="23" spans="1:20" x14ac:dyDescent="0.2">
      <c r="A23" s="38">
        <v>6</v>
      </c>
      <c r="B23" s="39"/>
      <c r="C23" s="106" t="s">
        <v>334</v>
      </c>
      <c r="D23" s="25" t="s">
        <v>211</v>
      </c>
      <c r="E23" s="104">
        <v>5</v>
      </c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  <c r="R23" s="1" t="b">
        <f>C23='[1]8a'!C23</f>
        <v>1</v>
      </c>
      <c r="T23" s="21">
        <f>E23-[2]MS!E11</f>
        <v>0</v>
      </c>
    </row>
    <row r="24" spans="1:20" x14ac:dyDescent="0.2">
      <c r="A24" s="38">
        <v>7</v>
      </c>
      <c r="B24" s="39"/>
      <c r="C24" s="106" t="s">
        <v>335</v>
      </c>
      <c r="D24" s="25" t="s">
        <v>211</v>
      </c>
      <c r="E24" s="104">
        <v>3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  <c r="R24" s="1" t="b">
        <f>C24='[1]8a'!C24</f>
        <v>1</v>
      </c>
      <c r="T24" s="21">
        <f>E24-[2]MS!E12</f>
        <v>0</v>
      </c>
    </row>
    <row r="25" spans="1:20" x14ac:dyDescent="0.2">
      <c r="A25" s="38">
        <v>8</v>
      </c>
      <c r="B25" s="39"/>
      <c r="C25" s="106" t="s">
        <v>336</v>
      </c>
      <c r="D25" s="25" t="s">
        <v>211</v>
      </c>
      <c r="E25" s="104">
        <v>2</v>
      </c>
      <c r="F25" s="65"/>
      <c r="G25" s="63"/>
      <c r="H25" s="47">
        <f t="shared" si="7"/>
        <v>0</v>
      </c>
      <c r="I25" s="63"/>
      <c r="J25" s="63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  <c r="R25" s="1" t="b">
        <f>C25='[1]8a'!C25</f>
        <v>1</v>
      </c>
      <c r="T25" s="21">
        <f>E25-[2]MS!E13</f>
        <v>0</v>
      </c>
    </row>
    <row r="26" spans="1:20" x14ac:dyDescent="0.2">
      <c r="A26" s="38">
        <v>9</v>
      </c>
      <c r="B26" s="39"/>
      <c r="C26" s="106" t="s">
        <v>337</v>
      </c>
      <c r="D26" s="25" t="s">
        <v>211</v>
      </c>
      <c r="E26" s="104">
        <v>1</v>
      </c>
      <c r="F26" s="65"/>
      <c r="G26" s="63"/>
      <c r="H26" s="47">
        <f t="shared" si="7"/>
        <v>0</v>
      </c>
      <c r="I26" s="63"/>
      <c r="J26" s="63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  <c r="R26" s="1" t="b">
        <f>C26='[1]8a'!C26</f>
        <v>1</v>
      </c>
      <c r="T26" s="21">
        <f>E26-[2]MS!E14</f>
        <v>0</v>
      </c>
    </row>
    <row r="27" spans="1:20" ht="22.5" x14ac:dyDescent="0.2">
      <c r="A27" s="38">
        <v>11</v>
      </c>
      <c r="B27" s="39"/>
      <c r="C27" s="106" t="s">
        <v>338</v>
      </c>
      <c r="D27" s="25" t="s">
        <v>211</v>
      </c>
      <c r="E27" s="104">
        <v>1</v>
      </c>
      <c r="F27" s="65"/>
      <c r="G27" s="63"/>
      <c r="H27" s="47">
        <f t="shared" si="7"/>
        <v>0</v>
      </c>
      <c r="I27" s="63"/>
      <c r="J27" s="63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  <c r="R27" s="1" t="b">
        <f>C27='[1]8a'!C27</f>
        <v>1</v>
      </c>
      <c r="T27" s="21">
        <f>E27-[2]MS!E15</f>
        <v>0</v>
      </c>
    </row>
    <row r="28" spans="1:20" ht="22.5" x14ac:dyDescent="0.2">
      <c r="A28" s="38">
        <v>12</v>
      </c>
      <c r="B28" s="39"/>
      <c r="C28" s="106" t="s">
        <v>339</v>
      </c>
      <c r="D28" s="25" t="s">
        <v>211</v>
      </c>
      <c r="E28" s="104">
        <v>3</v>
      </c>
      <c r="F28" s="65"/>
      <c r="G28" s="63"/>
      <c r="H28" s="47">
        <f t="shared" si="7"/>
        <v>0</v>
      </c>
      <c r="I28" s="63"/>
      <c r="J28" s="63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  <c r="R28" s="1" t="b">
        <f>C28='[1]8a'!C28</f>
        <v>1</v>
      </c>
      <c r="T28" s="21">
        <f>E28-[2]MS!E16</f>
        <v>0</v>
      </c>
    </row>
    <row r="29" spans="1:20" ht="22.5" x14ac:dyDescent="0.2">
      <c r="A29" s="38">
        <v>13</v>
      </c>
      <c r="B29" s="39"/>
      <c r="C29" s="106" t="s">
        <v>340</v>
      </c>
      <c r="D29" s="25" t="s">
        <v>211</v>
      </c>
      <c r="E29" s="104">
        <v>3</v>
      </c>
      <c r="F29" s="65"/>
      <c r="G29" s="63"/>
      <c r="H29" s="47">
        <f t="shared" si="7"/>
        <v>0</v>
      </c>
      <c r="I29" s="63"/>
      <c r="J29" s="63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  <c r="R29" s="1" t="b">
        <f>C29='[1]8a'!C29</f>
        <v>1</v>
      </c>
      <c r="T29" s="21">
        <f>E29-[2]MS!E17</f>
        <v>0</v>
      </c>
    </row>
    <row r="30" spans="1:20" ht="22.5" x14ac:dyDescent="0.2">
      <c r="A30" s="38">
        <v>13</v>
      </c>
      <c r="B30" s="39"/>
      <c r="C30" s="106" t="s">
        <v>341</v>
      </c>
      <c r="D30" s="25" t="s">
        <v>211</v>
      </c>
      <c r="E30" s="104">
        <v>1</v>
      </c>
      <c r="F30" s="65"/>
      <c r="G30" s="63"/>
      <c r="H30" s="47">
        <f t="shared" ref="H30" si="14">ROUND(F30*G30,2)</f>
        <v>0</v>
      </c>
      <c r="I30" s="63"/>
      <c r="J30" s="63"/>
      <c r="K30" s="48">
        <f t="shared" ref="K30" si="15">SUM(H30:J30)</f>
        <v>0</v>
      </c>
      <c r="L30" s="49">
        <f t="shared" ref="L30" si="16">ROUND(E30*F30,2)</f>
        <v>0</v>
      </c>
      <c r="M30" s="47">
        <f t="shared" ref="M30" si="17">ROUND(H30*E30,2)</f>
        <v>0</v>
      </c>
      <c r="N30" s="47">
        <f t="shared" ref="N30" si="18">ROUND(I30*E30,2)</f>
        <v>0</v>
      </c>
      <c r="O30" s="47">
        <f t="shared" ref="O30" si="19">ROUND(J30*E30,2)</f>
        <v>0</v>
      </c>
      <c r="P30" s="48">
        <f t="shared" ref="P30" si="20">SUM(M30:O30)</f>
        <v>0</v>
      </c>
      <c r="R30" s="1" t="b">
        <f>C30='[1]8a'!C30</f>
        <v>1</v>
      </c>
      <c r="T30" s="21">
        <f>E30-[2]MS!E18</f>
        <v>0</v>
      </c>
    </row>
    <row r="31" spans="1:20" ht="22.5" x14ac:dyDescent="0.2">
      <c r="A31" s="38">
        <v>14</v>
      </c>
      <c r="B31" s="39"/>
      <c r="C31" s="106" t="s">
        <v>342</v>
      </c>
      <c r="D31" s="25" t="s">
        <v>211</v>
      </c>
      <c r="E31" s="104">
        <v>1</v>
      </c>
      <c r="F31" s="65"/>
      <c r="G31" s="63"/>
      <c r="H31" s="47">
        <f t="shared" si="7"/>
        <v>0</v>
      </c>
      <c r="I31" s="63"/>
      <c r="J31" s="63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  <c r="R31" s="1" t="b">
        <f>C31='[1]8a'!C31</f>
        <v>1</v>
      </c>
      <c r="T31" s="21">
        <f>E31-[2]MS!E19</f>
        <v>0</v>
      </c>
    </row>
    <row r="32" spans="1:20" ht="22.5" x14ac:dyDescent="0.2">
      <c r="A32" s="38">
        <v>15</v>
      </c>
      <c r="B32" s="39"/>
      <c r="C32" s="106" t="s">
        <v>343</v>
      </c>
      <c r="D32" s="25" t="s">
        <v>211</v>
      </c>
      <c r="E32" s="104">
        <v>1</v>
      </c>
      <c r="F32" s="65"/>
      <c r="G32" s="63"/>
      <c r="H32" s="47">
        <f t="shared" si="7"/>
        <v>0</v>
      </c>
      <c r="I32" s="63"/>
      <c r="J32" s="63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  <c r="R32" s="1" t="b">
        <f>C32='[1]8a'!C32</f>
        <v>1</v>
      </c>
      <c r="T32" s="21">
        <f>E32-[2]MS!E20</f>
        <v>0</v>
      </c>
    </row>
    <row r="33" spans="1:20" x14ac:dyDescent="0.2">
      <c r="A33" s="38">
        <v>16</v>
      </c>
      <c r="B33" s="39"/>
      <c r="C33" s="106" t="s">
        <v>329</v>
      </c>
      <c r="D33" s="25" t="s">
        <v>211</v>
      </c>
      <c r="E33" s="104">
        <v>1</v>
      </c>
      <c r="F33" s="65"/>
      <c r="G33" s="63"/>
      <c r="H33" s="47">
        <f t="shared" si="7"/>
        <v>0</v>
      </c>
      <c r="I33" s="63"/>
      <c r="J33" s="63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  <c r="R33" s="1" t="b">
        <f>C33='[1]8a'!C33</f>
        <v>1</v>
      </c>
      <c r="T33" s="21">
        <f>E33-[2]MS!E21</f>
        <v>0</v>
      </c>
    </row>
    <row r="34" spans="1:20" x14ac:dyDescent="0.2">
      <c r="A34" s="38">
        <v>17</v>
      </c>
      <c r="B34" s="39"/>
      <c r="C34" s="106" t="s">
        <v>330</v>
      </c>
      <c r="D34" s="25" t="s">
        <v>211</v>
      </c>
      <c r="E34" s="104">
        <v>3</v>
      </c>
      <c r="F34" s="65"/>
      <c r="G34" s="63"/>
      <c r="H34" s="47">
        <f t="shared" si="7"/>
        <v>0</v>
      </c>
      <c r="I34" s="63"/>
      <c r="J34" s="63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  <c r="R34" s="1" t="b">
        <f>C34='[1]8a'!C34</f>
        <v>1</v>
      </c>
      <c r="T34" s="21">
        <f>E34-[2]MS!E22</f>
        <v>0</v>
      </c>
    </row>
    <row r="35" spans="1:20" x14ac:dyDescent="0.2">
      <c r="A35" s="38">
        <v>18</v>
      </c>
      <c r="B35" s="39"/>
      <c r="C35" s="106" t="s">
        <v>331</v>
      </c>
      <c r="D35" s="25" t="s">
        <v>211</v>
      </c>
      <c r="E35" s="104">
        <v>3</v>
      </c>
      <c r="F35" s="65"/>
      <c r="G35" s="63"/>
      <c r="H35" s="47">
        <f t="shared" si="7"/>
        <v>0</v>
      </c>
      <c r="I35" s="63"/>
      <c r="J35" s="63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  <c r="R35" s="1" t="b">
        <f>C35='[1]8a'!C35</f>
        <v>1</v>
      </c>
      <c r="T35" s="21">
        <f>E35-[2]MS!E23</f>
        <v>0</v>
      </c>
    </row>
    <row r="36" spans="1:20" x14ac:dyDescent="0.2">
      <c r="A36" s="38">
        <v>19</v>
      </c>
      <c r="B36" s="39"/>
      <c r="C36" s="106" t="s">
        <v>332</v>
      </c>
      <c r="D36" s="25" t="s">
        <v>211</v>
      </c>
      <c r="E36" s="104">
        <v>1</v>
      </c>
      <c r="F36" s="65"/>
      <c r="G36" s="63"/>
      <c r="H36" s="47">
        <f t="shared" si="7"/>
        <v>0</v>
      </c>
      <c r="I36" s="63"/>
      <c r="J36" s="63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  <c r="R36" s="1" t="b">
        <f>C36='[1]8a'!C36</f>
        <v>1</v>
      </c>
      <c r="T36" s="21">
        <f>E36-[2]MS!E24</f>
        <v>0</v>
      </c>
    </row>
    <row r="37" spans="1:20" ht="22.5" x14ac:dyDescent="0.2">
      <c r="A37" s="38">
        <v>21</v>
      </c>
      <c r="B37" s="39"/>
      <c r="C37" s="106" t="s">
        <v>316</v>
      </c>
      <c r="D37" s="25" t="s">
        <v>57</v>
      </c>
      <c r="E37" s="109">
        <v>1</v>
      </c>
      <c r="F37" s="65"/>
      <c r="G37" s="63"/>
      <c r="H37" s="47">
        <f t="shared" si="7"/>
        <v>0</v>
      </c>
      <c r="I37" s="63"/>
      <c r="J37" s="63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  <c r="R37" s="1" t="b">
        <f>C37='[1]8a'!C37</f>
        <v>1</v>
      </c>
      <c r="T37" s="21">
        <f>E37-[2]MS!E25</f>
        <v>0</v>
      </c>
    </row>
    <row r="38" spans="1:20" ht="22.5" x14ac:dyDescent="0.2">
      <c r="A38" s="38">
        <v>22</v>
      </c>
      <c r="B38" s="39"/>
      <c r="C38" s="106" t="s">
        <v>317</v>
      </c>
      <c r="D38" s="25" t="s">
        <v>57</v>
      </c>
      <c r="E38" s="104">
        <v>12</v>
      </c>
      <c r="F38" s="65"/>
      <c r="G38" s="63"/>
      <c r="H38" s="47">
        <f t="shared" si="7"/>
        <v>0</v>
      </c>
      <c r="I38" s="63"/>
      <c r="J38" s="63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  <c r="R38" s="1" t="b">
        <f>C38='[1]8a'!C38</f>
        <v>1</v>
      </c>
      <c r="T38" s="21">
        <f>E38-[2]MS!E26</f>
        <v>0</v>
      </c>
    </row>
    <row r="39" spans="1:20" ht="22.5" x14ac:dyDescent="0.2">
      <c r="A39" s="38">
        <v>23</v>
      </c>
      <c r="B39" s="39"/>
      <c r="C39" s="106" t="s">
        <v>318</v>
      </c>
      <c r="D39" s="25" t="s">
        <v>57</v>
      </c>
      <c r="E39" s="104">
        <v>3</v>
      </c>
      <c r="F39" s="65"/>
      <c r="G39" s="63"/>
      <c r="H39" s="47">
        <f t="shared" si="7"/>
        <v>0</v>
      </c>
      <c r="I39" s="63"/>
      <c r="J39" s="63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  <c r="R39" s="1" t="b">
        <f>C39='[1]8a'!C39</f>
        <v>1</v>
      </c>
      <c r="T39" s="21">
        <f>E39-[2]MS!E27</f>
        <v>0</v>
      </c>
    </row>
    <row r="40" spans="1:20" ht="22.5" x14ac:dyDescent="0.2">
      <c r="A40" s="38">
        <v>24</v>
      </c>
      <c r="B40" s="39"/>
      <c r="C40" s="106" t="s">
        <v>319</v>
      </c>
      <c r="D40" s="25" t="s">
        <v>57</v>
      </c>
      <c r="E40" s="104">
        <v>1</v>
      </c>
      <c r="F40" s="65"/>
      <c r="G40" s="63"/>
      <c r="H40" s="47">
        <f t="shared" si="7"/>
        <v>0</v>
      </c>
      <c r="I40" s="63"/>
      <c r="J40" s="63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  <c r="R40" s="1" t="b">
        <f>C40='[1]8a'!C40</f>
        <v>1</v>
      </c>
      <c r="T40" s="21">
        <f>E40-[2]MS!E28</f>
        <v>0</v>
      </c>
    </row>
    <row r="41" spans="1:20" ht="22.5" x14ac:dyDescent="0.2">
      <c r="A41" s="38">
        <v>25</v>
      </c>
      <c r="B41" s="39"/>
      <c r="C41" s="106" t="s">
        <v>320</v>
      </c>
      <c r="D41" s="25" t="s">
        <v>57</v>
      </c>
      <c r="E41" s="104">
        <v>2</v>
      </c>
      <c r="F41" s="65"/>
      <c r="G41" s="63"/>
      <c r="H41" s="47">
        <f t="shared" si="7"/>
        <v>0</v>
      </c>
      <c r="I41" s="63"/>
      <c r="J41" s="63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  <c r="R41" s="1" t="b">
        <f>C41='[1]8a'!C41</f>
        <v>1</v>
      </c>
      <c r="T41" s="21">
        <f>E41-[2]MS!E29</f>
        <v>0</v>
      </c>
    </row>
    <row r="42" spans="1:20" ht="22.5" x14ac:dyDescent="0.2">
      <c r="A42" s="38">
        <v>27</v>
      </c>
      <c r="B42" s="39"/>
      <c r="C42" s="106" t="s">
        <v>321</v>
      </c>
      <c r="D42" s="25" t="s">
        <v>56</v>
      </c>
      <c r="E42" s="109">
        <v>17</v>
      </c>
      <c r="F42" s="65"/>
      <c r="G42" s="63"/>
      <c r="H42" s="47">
        <f t="shared" si="7"/>
        <v>0</v>
      </c>
      <c r="I42" s="63"/>
      <c r="J42" s="63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  <c r="R42" s="1" t="b">
        <f>C42='[1]8a'!C42</f>
        <v>1</v>
      </c>
      <c r="T42" s="21">
        <f>E42-[2]MS!E30</f>
        <v>0</v>
      </c>
    </row>
    <row r="43" spans="1:20" ht="22.5" x14ac:dyDescent="0.2">
      <c r="A43" s="38">
        <v>28</v>
      </c>
      <c r="B43" s="39"/>
      <c r="C43" s="106" t="s">
        <v>322</v>
      </c>
      <c r="D43" s="25" t="s">
        <v>56</v>
      </c>
      <c r="E43" s="109">
        <v>9</v>
      </c>
      <c r="F43" s="65"/>
      <c r="G43" s="63"/>
      <c r="H43" s="47">
        <f t="shared" si="7"/>
        <v>0</v>
      </c>
      <c r="I43" s="63"/>
      <c r="J43" s="63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  <c r="R43" s="1" t="b">
        <f>C43='[1]8a'!C43</f>
        <v>1</v>
      </c>
      <c r="T43" s="21">
        <f>E43-[2]MS!E31</f>
        <v>0</v>
      </c>
    </row>
    <row r="44" spans="1:20" ht="22.5" x14ac:dyDescent="0.2">
      <c r="A44" s="38">
        <v>29</v>
      </c>
      <c r="B44" s="39"/>
      <c r="C44" s="106" t="s">
        <v>323</v>
      </c>
      <c r="D44" s="25" t="s">
        <v>56</v>
      </c>
      <c r="E44" s="109">
        <v>4</v>
      </c>
      <c r="F44" s="65"/>
      <c r="G44" s="63"/>
      <c r="H44" s="47">
        <f t="shared" si="7"/>
        <v>0</v>
      </c>
      <c r="I44" s="63"/>
      <c r="J44" s="63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  <c r="R44" s="1" t="b">
        <f>C44='[1]8a'!C44</f>
        <v>1</v>
      </c>
      <c r="T44" s="21">
        <f>E44-[2]MS!E32</f>
        <v>0</v>
      </c>
    </row>
    <row r="45" spans="1:20" ht="22.5" x14ac:dyDescent="0.2">
      <c r="A45" s="38">
        <v>30</v>
      </c>
      <c r="B45" s="39"/>
      <c r="C45" s="106" t="s">
        <v>324</v>
      </c>
      <c r="D45" s="25" t="s">
        <v>56</v>
      </c>
      <c r="E45" s="109">
        <v>8</v>
      </c>
      <c r="F45" s="65"/>
      <c r="G45" s="63"/>
      <c r="H45" s="47">
        <f t="shared" si="7"/>
        <v>0</v>
      </c>
      <c r="I45" s="63"/>
      <c r="J45" s="63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  <c r="R45" s="1" t="b">
        <f>C45='[1]8a'!C45</f>
        <v>1</v>
      </c>
      <c r="T45" s="21">
        <f>E45-[2]MS!E33</f>
        <v>0</v>
      </c>
    </row>
    <row r="46" spans="1:20" s="98" customFormat="1" ht="22.5" x14ac:dyDescent="0.2">
      <c r="A46" s="140">
        <v>31</v>
      </c>
      <c r="B46" s="134"/>
      <c r="C46" s="110" t="s">
        <v>417</v>
      </c>
      <c r="D46" s="136" t="s">
        <v>56</v>
      </c>
      <c r="E46" s="155">
        <v>17</v>
      </c>
      <c r="F46" s="138"/>
      <c r="G46" s="100"/>
      <c r="H46" s="142">
        <f t="shared" si="7"/>
        <v>0</v>
      </c>
      <c r="I46" s="100"/>
      <c r="J46" s="100"/>
      <c r="K46" s="143">
        <f t="shared" si="8"/>
        <v>0</v>
      </c>
      <c r="L46" s="144">
        <f t="shared" si="9"/>
        <v>0</v>
      </c>
      <c r="M46" s="142">
        <f t="shared" si="10"/>
        <v>0</v>
      </c>
      <c r="N46" s="142">
        <f t="shared" si="11"/>
        <v>0</v>
      </c>
      <c r="O46" s="142">
        <f t="shared" si="12"/>
        <v>0</v>
      </c>
      <c r="P46" s="143">
        <f t="shared" si="13"/>
        <v>0</v>
      </c>
      <c r="Q46" s="98" t="s">
        <v>422</v>
      </c>
      <c r="R46" s="1" t="b">
        <f>C46='[1]8a'!C46</f>
        <v>0</v>
      </c>
      <c r="T46" s="21">
        <f>E46-[2]MS!E34</f>
        <v>0</v>
      </c>
    </row>
    <row r="47" spans="1:20" s="98" customFormat="1" ht="22.5" x14ac:dyDescent="0.2">
      <c r="A47" s="140">
        <v>32</v>
      </c>
      <c r="B47" s="134"/>
      <c r="C47" s="110" t="s">
        <v>418</v>
      </c>
      <c r="D47" s="136" t="s">
        <v>56</v>
      </c>
      <c r="E47" s="155">
        <v>8</v>
      </c>
      <c r="F47" s="138"/>
      <c r="G47" s="100"/>
      <c r="H47" s="142">
        <f t="shared" si="7"/>
        <v>0</v>
      </c>
      <c r="I47" s="100"/>
      <c r="J47" s="100"/>
      <c r="K47" s="143">
        <f t="shared" si="8"/>
        <v>0</v>
      </c>
      <c r="L47" s="144">
        <f t="shared" si="9"/>
        <v>0</v>
      </c>
      <c r="M47" s="142">
        <f t="shared" si="10"/>
        <v>0</v>
      </c>
      <c r="N47" s="142">
        <f t="shared" si="11"/>
        <v>0</v>
      </c>
      <c r="O47" s="142">
        <f t="shared" si="12"/>
        <v>0</v>
      </c>
      <c r="P47" s="143">
        <f t="shared" si="13"/>
        <v>0</v>
      </c>
      <c r="Q47" s="98" t="s">
        <v>422</v>
      </c>
      <c r="R47" s="1" t="b">
        <f>C47='[1]8a'!C47</f>
        <v>0</v>
      </c>
      <c r="T47" s="21">
        <f>E47-[2]MS!E35</f>
        <v>0</v>
      </c>
    </row>
    <row r="48" spans="1:20" x14ac:dyDescent="0.2">
      <c r="A48" s="38">
        <v>33</v>
      </c>
      <c r="B48" s="39"/>
      <c r="C48" s="93" t="s">
        <v>229</v>
      </c>
      <c r="D48" s="25" t="s">
        <v>157</v>
      </c>
      <c r="E48" s="104">
        <v>1</v>
      </c>
      <c r="F48" s="65"/>
      <c r="G48" s="63"/>
      <c r="H48" s="47">
        <f t="shared" si="7"/>
        <v>0</v>
      </c>
      <c r="I48" s="63"/>
      <c r="J48" s="63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  <c r="R48" s="1" t="b">
        <f>C48='[1]8a'!C48</f>
        <v>1</v>
      </c>
      <c r="T48" s="21">
        <f>E48-[2]MS!E36</f>
        <v>0</v>
      </c>
    </row>
    <row r="49" spans="1:20" x14ac:dyDescent="0.2">
      <c r="A49" s="94">
        <v>3</v>
      </c>
      <c r="B49" s="39"/>
      <c r="C49" s="92" t="s">
        <v>230</v>
      </c>
      <c r="D49" s="25"/>
      <c r="E49" s="104"/>
      <c r="F49" s="65"/>
      <c r="G49" s="63"/>
      <c r="H49" s="47">
        <f t="shared" si="7"/>
        <v>0</v>
      </c>
      <c r="I49" s="63"/>
      <c r="J49" s="63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  <c r="R49" s="1" t="b">
        <f>C49='[1]8a'!C49</f>
        <v>1</v>
      </c>
      <c r="T49" s="21">
        <f>E49-[2]MS!E37</f>
        <v>0</v>
      </c>
    </row>
    <row r="50" spans="1:20" ht="22.5" x14ac:dyDescent="0.2">
      <c r="A50" s="38">
        <v>1</v>
      </c>
      <c r="B50" s="39"/>
      <c r="C50" s="106" t="s">
        <v>325</v>
      </c>
      <c r="D50" s="25" t="s">
        <v>56</v>
      </c>
      <c r="E50" s="104">
        <v>91</v>
      </c>
      <c r="F50" s="65"/>
      <c r="G50" s="63"/>
      <c r="H50" s="47">
        <f t="shared" si="7"/>
        <v>0</v>
      </c>
      <c r="I50" s="63"/>
      <c r="J50" s="63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  <c r="R50" s="1" t="b">
        <f>C50='[1]8a'!C50</f>
        <v>1</v>
      </c>
      <c r="T50" s="21">
        <f>E50-[2]MS!E38</f>
        <v>0</v>
      </c>
    </row>
    <row r="51" spans="1:20" ht="22.5" x14ac:dyDescent="0.2">
      <c r="A51" s="38">
        <v>2</v>
      </c>
      <c r="B51" s="39"/>
      <c r="C51" s="106" t="s">
        <v>326</v>
      </c>
      <c r="D51" s="25" t="s">
        <v>56</v>
      </c>
      <c r="E51" s="104">
        <v>10</v>
      </c>
      <c r="F51" s="65"/>
      <c r="G51" s="63"/>
      <c r="H51" s="47">
        <f t="shared" si="7"/>
        <v>0</v>
      </c>
      <c r="I51" s="63"/>
      <c r="J51" s="63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  <c r="R51" s="1" t="b">
        <f>C51='[1]8a'!C51</f>
        <v>1</v>
      </c>
      <c r="T51" s="21">
        <f>E51-[2]MS!E39</f>
        <v>0</v>
      </c>
    </row>
    <row r="52" spans="1:20" ht="22.5" x14ac:dyDescent="0.2">
      <c r="A52" s="38">
        <v>3</v>
      </c>
      <c r="B52" s="39"/>
      <c r="C52" s="106" t="s">
        <v>327</v>
      </c>
      <c r="D52" s="25" t="s">
        <v>56</v>
      </c>
      <c r="E52" s="104">
        <v>26</v>
      </c>
      <c r="F52" s="65"/>
      <c r="G52" s="63"/>
      <c r="H52" s="47">
        <f t="shared" si="7"/>
        <v>0</v>
      </c>
      <c r="I52" s="63"/>
      <c r="J52" s="63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  <c r="R52" s="1" t="b">
        <f>C52='[1]8a'!C52</f>
        <v>1</v>
      </c>
      <c r="T52" s="21">
        <f>E52-[2]MS!E40</f>
        <v>0</v>
      </c>
    </row>
    <row r="53" spans="1:20" ht="22.5" x14ac:dyDescent="0.2">
      <c r="A53" s="38">
        <v>4</v>
      </c>
      <c r="B53" s="39"/>
      <c r="C53" s="106" t="s">
        <v>328</v>
      </c>
      <c r="D53" s="25" t="s">
        <v>56</v>
      </c>
      <c r="E53" s="104">
        <v>4</v>
      </c>
      <c r="F53" s="65"/>
      <c r="G53" s="63"/>
      <c r="H53" s="47">
        <f>ROUND(F53*G53,2)</f>
        <v>0</v>
      </c>
      <c r="I53" s="63"/>
      <c r="J53" s="63"/>
      <c r="K53" s="48">
        <f>SUM(H53:J53)</f>
        <v>0</v>
      </c>
      <c r="L53" s="49">
        <f>ROUND(E53*F53,2)</f>
        <v>0</v>
      </c>
      <c r="M53" s="47">
        <f>ROUND(H53*E53,2)</f>
        <v>0</v>
      </c>
      <c r="N53" s="47">
        <f>ROUND(I53*E53,2)</f>
        <v>0</v>
      </c>
      <c r="O53" s="47">
        <f>ROUND(J53*E53,2)</f>
        <v>0</v>
      </c>
      <c r="P53" s="48">
        <f t="shared" si="13"/>
        <v>0</v>
      </c>
      <c r="R53" s="1" t="b">
        <f>C53='[1]8a'!C53</f>
        <v>1</v>
      </c>
      <c r="T53" s="21">
        <f>E53-[2]MS!E41</f>
        <v>0</v>
      </c>
    </row>
    <row r="54" spans="1:20" ht="22.5" x14ac:dyDescent="0.2">
      <c r="A54" s="38">
        <v>5</v>
      </c>
      <c r="B54" s="39"/>
      <c r="C54" s="106" t="s">
        <v>333</v>
      </c>
      <c r="D54" s="25" t="s">
        <v>56</v>
      </c>
      <c r="E54" s="104">
        <v>1</v>
      </c>
      <c r="F54" s="65"/>
      <c r="G54" s="63"/>
      <c r="H54" s="47">
        <f>ROUND(F54*G54,2)</f>
        <v>0</v>
      </c>
      <c r="I54" s="63"/>
      <c r="J54" s="63"/>
      <c r="K54" s="48">
        <f>SUM(H54:J54)</f>
        <v>0</v>
      </c>
      <c r="L54" s="49">
        <f>ROUND(E54*F54,2)</f>
        <v>0</v>
      </c>
      <c r="M54" s="47">
        <f>ROUND(H54*E54,2)</f>
        <v>0</v>
      </c>
      <c r="N54" s="47">
        <f>ROUND(I54*E54,2)</f>
        <v>0</v>
      </c>
      <c r="O54" s="47">
        <f>ROUND(J54*E54,2)</f>
        <v>0</v>
      </c>
      <c r="P54" s="48">
        <f t="shared" ref="P54" si="21">SUM(M54:O54)</f>
        <v>0</v>
      </c>
      <c r="R54" s="1" t="b">
        <f>C54='[1]8a'!C54</f>
        <v>1</v>
      </c>
      <c r="T54" s="21">
        <f>E54-[2]MS!E42</f>
        <v>0</v>
      </c>
    </row>
    <row r="55" spans="1:20" x14ac:dyDescent="0.2">
      <c r="A55" s="38">
        <v>6</v>
      </c>
      <c r="B55" s="39"/>
      <c r="C55" s="106" t="s">
        <v>334</v>
      </c>
      <c r="D55" s="25" t="s">
        <v>211</v>
      </c>
      <c r="E55" s="104">
        <v>98</v>
      </c>
      <c r="F55" s="65"/>
      <c r="G55" s="63"/>
      <c r="H55" s="47">
        <f t="shared" ref="H55:H57" si="22">ROUND(F55*G55,2)</f>
        <v>0</v>
      </c>
      <c r="I55" s="63"/>
      <c r="J55" s="63"/>
      <c r="K55" s="48">
        <f t="shared" ref="K55:K57" si="23">SUM(H55:J55)</f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  <c r="R55" s="1" t="b">
        <f>C55='[1]8a'!C55</f>
        <v>1</v>
      </c>
      <c r="T55" s="21">
        <f>E55-[2]MS!E43</f>
        <v>0</v>
      </c>
    </row>
    <row r="56" spans="1:20" x14ac:dyDescent="0.2">
      <c r="A56" s="38">
        <v>7</v>
      </c>
      <c r="B56" s="39"/>
      <c r="C56" s="106" t="s">
        <v>335</v>
      </c>
      <c r="D56" s="25" t="s">
        <v>211</v>
      </c>
      <c r="E56" s="104">
        <v>9</v>
      </c>
      <c r="F56" s="65"/>
      <c r="G56" s="63"/>
      <c r="H56" s="47">
        <f t="shared" si="22"/>
        <v>0</v>
      </c>
      <c r="I56" s="63"/>
      <c r="J56" s="63"/>
      <c r="K56" s="48">
        <f t="shared" si="23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  <c r="R56" s="1" t="b">
        <f>C56='[1]8a'!C56</f>
        <v>1</v>
      </c>
      <c r="T56" s="21">
        <f>E56-[2]MS!E44</f>
        <v>0</v>
      </c>
    </row>
    <row r="57" spans="1:20" x14ac:dyDescent="0.2">
      <c r="A57" s="38">
        <v>8</v>
      </c>
      <c r="B57" s="39"/>
      <c r="C57" s="106" t="s">
        <v>336</v>
      </c>
      <c r="D57" s="25" t="s">
        <v>211</v>
      </c>
      <c r="E57" s="104">
        <v>3</v>
      </c>
      <c r="F57" s="65"/>
      <c r="G57" s="63"/>
      <c r="H57" s="47">
        <f t="shared" si="22"/>
        <v>0</v>
      </c>
      <c r="I57" s="63"/>
      <c r="J57" s="63"/>
      <c r="K57" s="48">
        <f t="shared" si="23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  <c r="R57" s="1" t="b">
        <f>C57='[1]8a'!C57</f>
        <v>1</v>
      </c>
      <c r="T57" s="21">
        <f>E57-[2]MS!E45</f>
        <v>0</v>
      </c>
    </row>
    <row r="58" spans="1:20" x14ac:dyDescent="0.2">
      <c r="A58" s="38">
        <v>9</v>
      </c>
      <c r="B58" s="39"/>
      <c r="C58" s="106" t="s">
        <v>337</v>
      </c>
      <c r="D58" s="25" t="s">
        <v>211</v>
      </c>
      <c r="E58" s="104">
        <v>1</v>
      </c>
      <c r="F58" s="65"/>
      <c r="G58" s="63"/>
      <c r="H58" s="47">
        <f t="shared" si="7"/>
        <v>0</v>
      </c>
      <c r="I58" s="63"/>
      <c r="J58" s="63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  <c r="R58" s="1" t="b">
        <f>C58='[1]8a'!C58</f>
        <v>1</v>
      </c>
      <c r="T58" s="21">
        <f>E58-[2]MS!E46</f>
        <v>0</v>
      </c>
    </row>
    <row r="59" spans="1:20" ht="22.5" x14ac:dyDescent="0.2">
      <c r="A59" s="38">
        <v>10</v>
      </c>
      <c r="B59" s="39"/>
      <c r="C59" s="110" t="s">
        <v>344</v>
      </c>
      <c r="D59" s="25" t="s">
        <v>211</v>
      </c>
      <c r="E59" s="104">
        <v>20</v>
      </c>
      <c r="F59" s="65"/>
      <c r="G59" s="63"/>
      <c r="H59" s="47">
        <f t="shared" si="7"/>
        <v>0</v>
      </c>
      <c r="I59" s="63"/>
      <c r="J59" s="63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  <c r="R59" s="1" t="b">
        <f>C59='[1]8a'!C59</f>
        <v>1</v>
      </c>
      <c r="T59" s="21">
        <f>E59-[2]MS!E47</f>
        <v>0</v>
      </c>
    </row>
    <row r="60" spans="1:20" ht="22.5" x14ac:dyDescent="0.2">
      <c r="A60" s="38">
        <v>11</v>
      </c>
      <c r="B60" s="39"/>
      <c r="C60" s="110" t="s">
        <v>345</v>
      </c>
      <c r="D60" s="25" t="s">
        <v>211</v>
      </c>
      <c r="E60" s="104">
        <v>1</v>
      </c>
      <c r="F60" s="65"/>
      <c r="G60" s="63"/>
      <c r="H60" s="47">
        <f t="shared" si="7"/>
        <v>0</v>
      </c>
      <c r="I60" s="63"/>
      <c r="J60" s="63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  <c r="R60" s="1" t="b">
        <f>C60='[1]8a'!C60</f>
        <v>1</v>
      </c>
      <c r="T60" s="21">
        <f>E60-[2]MS!E48</f>
        <v>0</v>
      </c>
    </row>
    <row r="61" spans="1:20" ht="22.5" x14ac:dyDescent="0.2">
      <c r="A61" s="38">
        <v>12</v>
      </c>
      <c r="B61" s="39"/>
      <c r="C61" s="110" t="s">
        <v>339</v>
      </c>
      <c r="D61" s="25" t="s">
        <v>211</v>
      </c>
      <c r="E61" s="104">
        <v>5</v>
      </c>
      <c r="F61" s="65"/>
      <c r="G61" s="63"/>
      <c r="H61" s="47">
        <f t="shared" si="7"/>
        <v>0</v>
      </c>
      <c r="I61" s="63"/>
      <c r="J61" s="63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  <c r="R61" s="1" t="b">
        <f>C61='[1]8a'!C61</f>
        <v>1</v>
      </c>
      <c r="T61" s="21">
        <f>E61-[2]MS!E49</f>
        <v>0</v>
      </c>
    </row>
    <row r="62" spans="1:20" ht="22.5" x14ac:dyDescent="0.2">
      <c r="A62" s="38">
        <v>13</v>
      </c>
      <c r="B62" s="39"/>
      <c r="C62" s="110" t="s">
        <v>346</v>
      </c>
      <c r="D62" s="25" t="s">
        <v>211</v>
      </c>
      <c r="E62" s="104">
        <v>2</v>
      </c>
      <c r="F62" s="65"/>
      <c r="G62" s="63"/>
      <c r="H62" s="47">
        <f t="shared" si="7"/>
        <v>0</v>
      </c>
      <c r="I62" s="63"/>
      <c r="J62" s="63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  <c r="R62" s="1" t="b">
        <f>C62='[1]8a'!C62</f>
        <v>1</v>
      </c>
      <c r="T62" s="21">
        <f>E62-[2]MS!E50</f>
        <v>0</v>
      </c>
    </row>
    <row r="63" spans="1:20" ht="22.5" x14ac:dyDescent="0.2">
      <c r="A63" s="38">
        <v>14</v>
      </c>
      <c r="B63" s="39"/>
      <c r="C63" s="110" t="s">
        <v>340</v>
      </c>
      <c r="D63" s="25" t="s">
        <v>211</v>
      </c>
      <c r="E63" s="104">
        <v>2</v>
      </c>
      <c r="F63" s="65"/>
      <c r="G63" s="63"/>
      <c r="H63" s="47">
        <f t="shared" si="7"/>
        <v>0</v>
      </c>
      <c r="I63" s="63"/>
      <c r="J63" s="63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  <c r="R63" s="1" t="b">
        <f>C63='[1]8a'!C63</f>
        <v>1</v>
      </c>
      <c r="T63" s="21">
        <f>E63-[2]MS!E51</f>
        <v>0</v>
      </c>
    </row>
    <row r="64" spans="1:20" ht="22.5" x14ac:dyDescent="0.2">
      <c r="A64" s="38">
        <v>15</v>
      </c>
      <c r="B64" s="39"/>
      <c r="C64" s="110" t="s">
        <v>347</v>
      </c>
      <c r="D64" s="25" t="s">
        <v>211</v>
      </c>
      <c r="E64" s="104">
        <v>1</v>
      </c>
      <c r="F64" s="65"/>
      <c r="G64" s="63"/>
      <c r="H64" s="47">
        <f t="shared" si="7"/>
        <v>0</v>
      </c>
      <c r="I64" s="63"/>
      <c r="J64" s="63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  <c r="R64" s="1" t="b">
        <f>C64='[1]8a'!C64</f>
        <v>1</v>
      </c>
      <c r="T64" s="21">
        <f>E64-[2]MS!E52</f>
        <v>0</v>
      </c>
    </row>
    <row r="65" spans="1:20" ht="22.5" x14ac:dyDescent="0.2">
      <c r="A65" s="38">
        <v>16</v>
      </c>
      <c r="B65" s="39"/>
      <c r="C65" s="110" t="s">
        <v>342</v>
      </c>
      <c r="D65" s="25" t="s">
        <v>211</v>
      </c>
      <c r="E65" s="104">
        <v>1</v>
      </c>
      <c r="F65" s="65"/>
      <c r="G65" s="63"/>
      <c r="H65" s="47">
        <f t="shared" si="7"/>
        <v>0</v>
      </c>
      <c r="I65" s="63"/>
      <c r="J65" s="63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  <c r="R65" s="1" t="b">
        <f>C65='[1]8a'!C65</f>
        <v>1</v>
      </c>
      <c r="T65" s="21">
        <f>E65-[2]MS!E53</f>
        <v>0</v>
      </c>
    </row>
    <row r="66" spans="1:20" ht="22.5" x14ac:dyDescent="0.2">
      <c r="A66" s="38">
        <v>17</v>
      </c>
      <c r="B66" s="39"/>
      <c r="C66" s="110" t="s">
        <v>348</v>
      </c>
      <c r="D66" s="25" t="s">
        <v>211</v>
      </c>
      <c r="E66" s="104">
        <v>1</v>
      </c>
      <c r="F66" s="65"/>
      <c r="G66" s="63"/>
      <c r="H66" s="47">
        <f t="shared" si="7"/>
        <v>0</v>
      </c>
      <c r="I66" s="63"/>
      <c r="J66" s="63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  <c r="R66" s="1" t="b">
        <f>C66='[1]8a'!C66</f>
        <v>1</v>
      </c>
      <c r="T66" s="21">
        <f>E66-[2]MS!E54</f>
        <v>0</v>
      </c>
    </row>
    <row r="67" spans="1:20" ht="22.5" x14ac:dyDescent="0.2">
      <c r="A67" s="38">
        <v>18</v>
      </c>
      <c r="B67" s="39"/>
      <c r="C67" s="110" t="s">
        <v>349</v>
      </c>
      <c r="D67" s="25" t="s">
        <v>211</v>
      </c>
      <c r="E67" s="104">
        <v>1</v>
      </c>
      <c r="F67" s="65"/>
      <c r="G67" s="63"/>
      <c r="H67" s="47">
        <f t="shared" si="7"/>
        <v>0</v>
      </c>
      <c r="I67" s="63"/>
      <c r="J67" s="63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  <c r="R67" s="1" t="b">
        <f>C67='[1]8a'!C67</f>
        <v>1</v>
      </c>
      <c r="T67" s="21">
        <f>E67-[2]MS!E55</f>
        <v>0</v>
      </c>
    </row>
    <row r="68" spans="1:20" x14ac:dyDescent="0.2">
      <c r="A68" s="38">
        <v>19</v>
      </c>
      <c r="B68" s="39"/>
      <c r="C68" s="110" t="s">
        <v>330</v>
      </c>
      <c r="D68" s="25" t="s">
        <v>211</v>
      </c>
      <c r="E68" s="104">
        <v>6</v>
      </c>
      <c r="F68" s="65"/>
      <c r="G68" s="63"/>
      <c r="H68" s="47">
        <f t="shared" ref="H68:H70" si="24">ROUND(F68*G68,2)</f>
        <v>0</v>
      </c>
      <c r="I68" s="63"/>
      <c r="J68" s="63"/>
      <c r="K68" s="48">
        <f t="shared" ref="K68:K70" si="25">SUM(H68:J68)</f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  <c r="R68" s="1" t="b">
        <f>C68='[1]8a'!C68</f>
        <v>1</v>
      </c>
      <c r="T68" s="21">
        <f>E68-[2]MS!E56</f>
        <v>0</v>
      </c>
    </row>
    <row r="69" spans="1:20" x14ac:dyDescent="0.2">
      <c r="A69" s="38">
        <v>20</v>
      </c>
      <c r="B69" s="39"/>
      <c r="C69" s="106" t="s">
        <v>331</v>
      </c>
      <c r="D69" s="25" t="s">
        <v>211</v>
      </c>
      <c r="E69" s="104">
        <v>2</v>
      </c>
      <c r="F69" s="65"/>
      <c r="G69" s="63"/>
      <c r="H69" s="47">
        <f t="shared" si="24"/>
        <v>0</v>
      </c>
      <c r="I69" s="63"/>
      <c r="J69" s="63"/>
      <c r="K69" s="48">
        <f t="shared" si="25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  <c r="R69" s="1" t="b">
        <f>C69='[1]8a'!C69</f>
        <v>1</v>
      </c>
      <c r="T69" s="21">
        <f>E69-[2]MS!E57</f>
        <v>0</v>
      </c>
    </row>
    <row r="70" spans="1:20" x14ac:dyDescent="0.2">
      <c r="A70" s="38">
        <v>21</v>
      </c>
      <c r="B70" s="39"/>
      <c r="C70" s="106" t="s">
        <v>332</v>
      </c>
      <c r="D70" s="25" t="s">
        <v>211</v>
      </c>
      <c r="E70" s="104">
        <v>2</v>
      </c>
      <c r="F70" s="65"/>
      <c r="G70" s="63"/>
      <c r="H70" s="47">
        <f t="shared" si="24"/>
        <v>0</v>
      </c>
      <c r="I70" s="63"/>
      <c r="J70" s="63"/>
      <c r="K70" s="48">
        <f t="shared" si="25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  <c r="R70" s="1" t="b">
        <f>C70='[1]8a'!C70</f>
        <v>1</v>
      </c>
      <c r="T70" s="21">
        <f>E70-[2]MS!E58</f>
        <v>0</v>
      </c>
    </row>
    <row r="71" spans="1:20" ht="22.5" x14ac:dyDescent="0.2">
      <c r="A71" s="38">
        <v>22</v>
      </c>
      <c r="B71" s="39"/>
      <c r="C71" s="106" t="s">
        <v>350</v>
      </c>
      <c r="D71" s="25" t="s">
        <v>211</v>
      </c>
      <c r="E71" s="104">
        <v>3</v>
      </c>
      <c r="F71" s="65"/>
      <c r="G71" s="63"/>
      <c r="H71" s="47">
        <f t="shared" si="7"/>
        <v>0</v>
      </c>
      <c r="I71" s="63"/>
      <c r="J71" s="63"/>
      <c r="K71" s="48">
        <f t="shared" ref="K71:K112" si="26">SUM(H71:J71)</f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  <c r="R71" s="1" t="b">
        <f>C71='[1]8a'!C71</f>
        <v>1</v>
      </c>
      <c r="T71" s="21">
        <f>E71-[2]MS!E59</f>
        <v>0</v>
      </c>
    </row>
    <row r="72" spans="1:20" ht="22.5" x14ac:dyDescent="0.2">
      <c r="A72" s="38">
        <v>23</v>
      </c>
      <c r="B72" s="39"/>
      <c r="C72" s="105" t="s">
        <v>351</v>
      </c>
      <c r="D72" s="25" t="s">
        <v>211</v>
      </c>
      <c r="E72" s="104">
        <v>12</v>
      </c>
      <c r="F72" s="65"/>
      <c r="G72" s="63"/>
      <c r="H72" s="47">
        <f t="shared" si="7"/>
        <v>0</v>
      </c>
      <c r="I72" s="63"/>
      <c r="J72" s="63"/>
      <c r="K72" s="48">
        <f t="shared" si="26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  <c r="R72" s="1" t="b">
        <f>C72='[1]8a'!C72</f>
        <v>1</v>
      </c>
      <c r="T72" s="21">
        <f>E72-[2]MS!E60</f>
        <v>0</v>
      </c>
    </row>
    <row r="73" spans="1:20" ht="22.5" x14ac:dyDescent="0.2">
      <c r="A73" s="38">
        <v>24</v>
      </c>
      <c r="B73" s="39"/>
      <c r="C73" s="105" t="s">
        <v>352</v>
      </c>
      <c r="D73" s="25" t="s">
        <v>211</v>
      </c>
      <c r="E73" s="104">
        <v>1</v>
      </c>
      <c r="F73" s="65"/>
      <c r="G73" s="63"/>
      <c r="H73" s="47">
        <f t="shared" si="7"/>
        <v>0</v>
      </c>
      <c r="I73" s="63"/>
      <c r="J73" s="63"/>
      <c r="K73" s="48">
        <f t="shared" si="26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  <c r="R73" s="1" t="b">
        <f>C73='[1]8a'!C73</f>
        <v>1</v>
      </c>
      <c r="T73" s="21">
        <f>E73-[2]MS!E61</f>
        <v>0</v>
      </c>
    </row>
    <row r="74" spans="1:20" ht="22.5" x14ac:dyDescent="0.2">
      <c r="A74" s="38">
        <v>25</v>
      </c>
      <c r="B74" s="39"/>
      <c r="C74" s="105" t="s">
        <v>353</v>
      </c>
      <c r="D74" s="25" t="s">
        <v>211</v>
      </c>
      <c r="E74" s="104">
        <v>1</v>
      </c>
      <c r="F74" s="65"/>
      <c r="G74" s="63"/>
      <c r="H74" s="47">
        <f t="shared" si="7"/>
        <v>0</v>
      </c>
      <c r="I74" s="63"/>
      <c r="J74" s="63"/>
      <c r="K74" s="48">
        <f t="shared" si="26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  <c r="R74" s="1" t="b">
        <f>C74='[1]8a'!C74</f>
        <v>1</v>
      </c>
      <c r="T74" s="21">
        <f>E74-[2]MS!E62</f>
        <v>0</v>
      </c>
    </row>
    <row r="75" spans="1:20" ht="22.5" x14ac:dyDescent="0.2">
      <c r="A75" s="38">
        <v>26</v>
      </c>
      <c r="B75" s="39"/>
      <c r="C75" s="105" t="s">
        <v>354</v>
      </c>
      <c r="D75" s="25" t="s">
        <v>211</v>
      </c>
      <c r="E75" s="109">
        <v>1</v>
      </c>
      <c r="F75" s="65"/>
      <c r="G75" s="63"/>
      <c r="H75" s="47">
        <f t="shared" si="7"/>
        <v>0</v>
      </c>
      <c r="I75" s="63"/>
      <c r="J75" s="63"/>
      <c r="K75" s="48">
        <f t="shared" si="26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  <c r="R75" s="1" t="b">
        <f>C75='[1]8a'!C75</f>
        <v>1</v>
      </c>
      <c r="T75" s="21">
        <f>E75-[2]MS!E63</f>
        <v>0</v>
      </c>
    </row>
    <row r="76" spans="1:20" ht="22.5" x14ac:dyDescent="0.2">
      <c r="A76" s="38">
        <v>27</v>
      </c>
      <c r="B76" s="39"/>
      <c r="C76" s="105" t="s">
        <v>355</v>
      </c>
      <c r="D76" s="25" t="s">
        <v>211</v>
      </c>
      <c r="E76" s="104">
        <v>12</v>
      </c>
      <c r="F76" s="65"/>
      <c r="G76" s="63"/>
      <c r="H76" s="47">
        <f t="shared" si="7"/>
        <v>0</v>
      </c>
      <c r="I76" s="63"/>
      <c r="J76" s="63"/>
      <c r="K76" s="48">
        <f t="shared" si="26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  <c r="R76" s="1" t="b">
        <f>C76='[1]8a'!C76</f>
        <v>1</v>
      </c>
      <c r="T76" s="21">
        <f>E76-[2]MS!E64</f>
        <v>0</v>
      </c>
    </row>
    <row r="77" spans="1:20" ht="22.5" x14ac:dyDescent="0.2">
      <c r="A77" s="38">
        <v>28</v>
      </c>
      <c r="B77" s="39"/>
      <c r="C77" s="106" t="s">
        <v>316</v>
      </c>
      <c r="D77" s="25" t="s">
        <v>57</v>
      </c>
      <c r="E77" s="109">
        <v>2</v>
      </c>
      <c r="F77" s="65"/>
      <c r="G77" s="63"/>
      <c r="H77" s="47">
        <f t="shared" ref="H77" si="27">ROUND(F77*G77,2)</f>
        <v>0</v>
      </c>
      <c r="I77" s="63"/>
      <c r="J77" s="63"/>
      <c r="K77" s="48">
        <f t="shared" si="26"/>
        <v>0</v>
      </c>
      <c r="L77" s="49">
        <f t="shared" ref="L77:L112" si="28">ROUND(E77*F77,2)</f>
        <v>0</v>
      </c>
      <c r="M77" s="47">
        <f t="shared" ref="M77:M112" si="29">ROUND(H77*E77,2)</f>
        <v>0</v>
      </c>
      <c r="N77" s="47">
        <f t="shared" ref="N77:N112" si="30">ROUND(I77*E77,2)</f>
        <v>0</v>
      </c>
      <c r="O77" s="47">
        <f t="shared" ref="O77:O112" si="31">ROUND(J77*E77,2)</f>
        <v>0</v>
      </c>
      <c r="P77" s="48">
        <f t="shared" ref="P77:P112" si="32">SUM(M77:O77)</f>
        <v>0</v>
      </c>
      <c r="R77" s="1" t="b">
        <f>C77='[1]8a'!C77</f>
        <v>1</v>
      </c>
      <c r="T77" s="21">
        <f>E77-[2]MS!E65</f>
        <v>0</v>
      </c>
    </row>
    <row r="78" spans="1:20" ht="45" x14ac:dyDescent="0.2">
      <c r="A78" s="38">
        <v>29</v>
      </c>
      <c r="B78" s="39"/>
      <c r="C78" s="105" t="s">
        <v>356</v>
      </c>
      <c r="D78" s="25" t="s">
        <v>56</v>
      </c>
      <c r="E78" s="104">
        <v>91</v>
      </c>
      <c r="F78" s="65"/>
      <c r="G78" s="63"/>
      <c r="H78" s="47">
        <f t="shared" ref="H78:H112" si="33">ROUND(F78*G78,2)</f>
        <v>0</v>
      </c>
      <c r="I78" s="63"/>
      <c r="J78" s="63"/>
      <c r="K78" s="48">
        <f t="shared" si="26"/>
        <v>0</v>
      </c>
      <c r="L78" s="49">
        <f t="shared" si="28"/>
        <v>0</v>
      </c>
      <c r="M78" s="47">
        <f t="shared" si="29"/>
        <v>0</v>
      </c>
      <c r="N78" s="47">
        <f t="shared" si="30"/>
        <v>0</v>
      </c>
      <c r="O78" s="47">
        <f t="shared" si="31"/>
        <v>0</v>
      </c>
      <c r="P78" s="48">
        <f t="shared" si="32"/>
        <v>0</v>
      </c>
      <c r="R78" s="1" t="b">
        <f>C78='[1]8a'!C78</f>
        <v>1</v>
      </c>
      <c r="T78" s="21">
        <f>E78-[2]MS!E66</f>
        <v>0</v>
      </c>
    </row>
    <row r="79" spans="1:20" ht="45" x14ac:dyDescent="0.2">
      <c r="A79" s="38">
        <v>30</v>
      </c>
      <c r="B79" s="39"/>
      <c r="C79" s="105" t="s">
        <v>357</v>
      </c>
      <c r="D79" s="25" t="s">
        <v>56</v>
      </c>
      <c r="E79" s="104">
        <v>10</v>
      </c>
      <c r="F79" s="65"/>
      <c r="G79" s="63"/>
      <c r="H79" s="47">
        <f t="shared" si="33"/>
        <v>0</v>
      </c>
      <c r="I79" s="63"/>
      <c r="J79" s="63"/>
      <c r="K79" s="48">
        <f t="shared" si="26"/>
        <v>0</v>
      </c>
      <c r="L79" s="49">
        <f t="shared" si="28"/>
        <v>0</v>
      </c>
      <c r="M79" s="47">
        <f t="shared" si="29"/>
        <v>0</v>
      </c>
      <c r="N79" s="47">
        <f t="shared" si="30"/>
        <v>0</v>
      </c>
      <c r="O79" s="47">
        <f t="shared" si="31"/>
        <v>0</v>
      </c>
      <c r="P79" s="48">
        <f t="shared" si="32"/>
        <v>0</v>
      </c>
      <c r="R79" s="1" t="b">
        <f>C79='[1]8a'!C79</f>
        <v>1</v>
      </c>
      <c r="T79" s="21">
        <f>E79-[2]MS!E67</f>
        <v>0</v>
      </c>
    </row>
    <row r="80" spans="1:20" ht="45" x14ac:dyDescent="0.2">
      <c r="A80" s="38">
        <v>31</v>
      </c>
      <c r="B80" s="39"/>
      <c r="C80" s="105" t="s">
        <v>358</v>
      </c>
      <c r="D80" s="25" t="s">
        <v>56</v>
      </c>
      <c r="E80" s="104">
        <v>26</v>
      </c>
      <c r="F80" s="65"/>
      <c r="G80" s="63"/>
      <c r="H80" s="47">
        <f t="shared" si="33"/>
        <v>0</v>
      </c>
      <c r="I80" s="63"/>
      <c r="J80" s="63"/>
      <c r="K80" s="48">
        <f t="shared" si="26"/>
        <v>0</v>
      </c>
      <c r="L80" s="49">
        <f t="shared" si="28"/>
        <v>0</v>
      </c>
      <c r="M80" s="47">
        <f t="shared" si="29"/>
        <v>0</v>
      </c>
      <c r="N80" s="47">
        <f t="shared" si="30"/>
        <v>0</v>
      </c>
      <c r="O80" s="47">
        <f t="shared" si="31"/>
        <v>0</v>
      </c>
      <c r="P80" s="48">
        <f t="shared" si="32"/>
        <v>0</v>
      </c>
      <c r="R80" s="1" t="b">
        <f>C80='[1]8a'!C80</f>
        <v>1</v>
      </c>
      <c r="T80" s="21">
        <f>E80-[2]MS!E68</f>
        <v>0</v>
      </c>
    </row>
    <row r="81" spans="1:20" ht="45" x14ac:dyDescent="0.2">
      <c r="A81" s="38">
        <v>32</v>
      </c>
      <c r="B81" s="39"/>
      <c r="C81" s="105" t="s">
        <v>359</v>
      </c>
      <c r="D81" s="25" t="s">
        <v>56</v>
      </c>
      <c r="E81" s="104">
        <v>4</v>
      </c>
      <c r="F81" s="65"/>
      <c r="G81" s="63"/>
      <c r="H81" s="47">
        <f t="shared" si="33"/>
        <v>0</v>
      </c>
      <c r="I81" s="63"/>
      <c r="J81" s="63"/>
      <c r="K81" s="48">
        <f t="shared" si="26"/>
        <v>0</v>
      </c>
      <c r="L81" s="49">
        <f t="shared" si="28"/>
        <v>0</v>
      </c>
      <c r="M81" s="47">
        <f t="shared" si="29"/>
        <v>0</v>
      </c>
      <c r="N81" s="47">
        <f t="shared" si="30"/>
        <v>0</v>
      </c>
      <c r="O81" s="47">
        <f t="shared" si="31"/>
        <v>0</v>
      </c>
      <c r="P81" s="48">
        <f t="shared" si="32"/>
        <v>0</v>
      </c>
      <c r="R81" s="1" t="b">
        <f>C81='[1]8a'!C81</f>
        <v>1</v>
      </c>
      <c r="T81" s="21">
        <f>E81-[2]MS!E69</f>
        <v>0</v>
      </c>
    </row>
    <row r="82" spans="1:20" ht="45" x14ac:dyDescent="0.2">
      <c r="A82" s="38">
        <v>33</v>
      </c>
      <c r="B82" s="39"/>
      <c r="C82" s="105" t="s">
        <v>360</v>
      </c>
      <c r="D82" s="25" t="s">
        <v>56</v>
      </c>
      <c r="E82" s="104">
        <v>1</v>
      </c>
      <c r="F82" s="65"/>
      <c r="G82" s="63"/>
      <c r="H82" s="47">
        <f t="shared" si="33"/>
        <v>0</v>
      </c>
      <c r="I82" s="63"/>
      <c r="J82" s="63"/>
      <c r="K82" s="48">
        <f t="shared" si="26"/>
        <v>0</v>
      </c>
      <c r="L82" s="49">
        <f t="shared" si="28"/>
        <v>0</v>
      </c>
      <c r="M82" s="47">
        <f t="shared" si="29"/>
        <v>0</v>
      </c>
      <c r="N82" s="47">
        <f t="shared" si="30"/>
        <v>0</v>
      </c>
      <c r="O82" s="47">
        <f t="shared" si="31"/>
        <v>0</v>
      </c>
      <c r="P82" s="48">
        <f t="shared" si="32"/>
        <v>0</v>
      </c>
      <c r="R82" s="1" t="b">
        <f>C82='[1]8a'!C82</f>
        <v>1</v>
      </c>
      <c r="T82" s="21">
        <f>E82-[2]MS!E70</f>
        <v>0</v>
      </c>
    </row>
    <row r="83" spans="1:20" x14ac:dyDescent="0.2">
      <c r="A83" s="38">
        <v>34</v>
      </c>
      <c r="B83" s="39"/>
      <c r="C83" s="93" t="s">
        <v>231</v>
      </c>
      <c r="D83" s="25" t="s">
        <v>361</v>
      </c>
      <c r="E83" s="104">
        <v>1</v>
      </c>
      <c r="F83" s="65"/>
      <c r="G83" s="63"/>
      <c r="H83" s="47">
        <f t="shared" si="33"/>
        <v>0</v>
      </c>
      <c r="I83" s="63"/>
      <c r="J83" s="63"/>
      <c r="K83" s="48">
        <f t="shared" si="26"/>
        <v>0</v>
      </c>
      <c r="L83" s="49">
        <f t="shared" si="28"/>
        <v>0</v>
      </c>
      <c r="M83" s="47">
        <f t="shared" si="29"/>
        <v>0</v>
      </c>
      <c r="N83" s="47">
        <f t="shared" si="30"/>
        <v>0</v>
      </c>
      <c r="O83" s="47">
        <f t="shared" si="31"/>
        <v>0</v>
      </c>
      <c r="P83" s="48">
        <f t="shared" si="32"/>
        <v>0</v>
      </c>
      <c r="R83" s="1" t="b">
        <f>C83='[1]8a'!C83</f>
        <v>1</v>
      </c>
      <c r="T83" s="21">
        <f>E83-[2]MS!E71</f>
        <v>0</v>
      </c>
    </row>
    <row r="84" spans="1:20" ht="22.5" x14ac:dyDescent="0.2">
      <c r="A84" s="38">
        <v>35</v>
      </c>
      <c r="B84" s="39"/>
      <c r="C84" s="111" t="s">
        <v>232</v>
      </c>
      <c r="D84" s="25" t="s">
        <v>362</v>
      </c>
      <c r="E84" s="104">
        <v>12</v>
      </c>
      <c r="F84" s="65"/>
      <c r="G84" s="63"/>
      <c r="H84" s="47">
        <f t="shared" si="33"/>
        <v>0</v>
      </c>
      <c r="I84" s="63"/>
      <c r="J84" s="63"/>
      <c r="K84" s="48">
        <f t="shared" si="26"/>
        <v>0</v>
      </c>
      <c r="L84" s="49">
        <f t="shared" si="28"/>
        <v>0</v>
      </c>
      <c r="M84" s="47">
        <f t="shared" si="29"/>
        <v>0</v>
      </c>
      <c r="N84" s="47">
        <f t="shared" si="30"/>
        <v>0</v>
      </c>
      <c r="O84" s="47">
        <f t="shared" si="31"/>
        <v>0</v>
      </c>
      <c r="P84" s="48">
        <f t="shared" si="32"/>
        <v>0</v>
      </c>
      <c r="R84" s="1" t="b">
        <f>C84='[1]8a'!C84</f>
        <v>1</v>
      </c>
      <c r="T84" s="21">
        <f>E84-[2]MS!E72</f>
        <v>0</v>
      </c>
    </row>
    <row r="85" spans="1:20" x14ac:dyDescent="0.2">
      <c r="A85" s="38">
        <v>36</v>
      </c>
      <c r="B85" s="39"/>
      <c r="C85" s="93" t="s">
        <v>363</v>
      </c>
      <c r="D85" s="25" t="s">
        <v>56</v>
      </c>
      <c r="E85" s="104">
        <v>20</v>
      </c>
      <c r="F85" s="65"/>
      <c r="G85" s="63"/>
      <c r="H85" s="47">
        <f t="shared" si="33"/>
        <v>0</v>
      </c>
      <c r="I85" s="63"/>
      <c r="J85" s="63"/>
      <c r="K85" s="48">
        <f t="shared" si="26"/>
        <v>0</v>
      </c>
      <c r="L85" s="49">
        <f t="shared" si="28"/>
        <v>0</v>
      </c>
      <c r="M85" s="47">
        <f t="shared" si="29"/>
        <v>0</v>
      </c>
      <c r="N85" s="47">
        <f t="shared" si="30"/>
        <v>0</v>
      </c>
      <c r="O85" s="47">
        <f t="shared" si="31"/>
        <v>0</v>
      </c>
      <c r="P85" s="48">
        <f t="shared" si="32"/>
        <v>0</v>
      </c>
      <c r="Q85" s="98"/>
      <c r="R85" s="1" t="b">
        <f>C85='[1]8a'!C85</f>
        <v>1</v>
      </c>
      <c r="T85" s="21">
        <f>E85-[2]MS!E73</f>
        <v>0</v>
      </c>
    </row>
    <row r="86" spans="1:20" x14ac:dyDescent="0.2">
      <c r="A86" s="94">
        <v>4</v>
      </c>
      <c r="B86" s="39"/>
      <c r="C86" s="92" t="s">
        <v>233</v>
      </c>
      <c r="D86" s="25"/>
      <c r="E86" s="104"/>
      <c r="F86" s="65"/>
      <c r="G86" s="63"/>
      <c r="H86" s="47">
        <f t="shared" si="33"/>
        <v>0</v>
      </c>
      <c r="I86" s="63"/>
      <c r="J86" s="63"/>
      <c r="K86" s="48">
        <f t="shared" si="26"/>
        <v>0</v>
      </c>
      <c r="L86" s="49">
        <f t="shared" si="28"/>
        <v>0</v>
      </c>
      <c r="M86" s="47">
        <f t="shared" si="29"/>
        <v>0</v>
      </c>
      <c r="N86" s="47">
        <f t="shared" si="30"/>
        <v>0</v>
      </c>
      <c r="O86" s="47">
        <f t="shared" si="31"/>
        <v>0</v>
      </c>
      <c r="P86" s="48">
        <f t="shared" si="32"/>
        <v>0</v>
      </c>
      <c r="R86" s="1" t="b">
        <f>C86='[1]8a'!C86</f>
        <v>1</v>
      </c>
      <c r="T86" s="21">
        <f>E86-[2]MS!E74</f>
        <v>0</v>
      </c>
    </row>
    <row r="87" spans="1:20" ht="22.5" x14ac:dyDescent="0.2">
      <c r="A87" s="38">
        <v>1</v>
      </c>
      <c r="B87" s="39"/>
      <c r="C87" s="106" t="s">
        <v>365</v>
      </c>
      <c r="D87" s="25" t="s">
        <v>56</v>
      </c>
      <c r="E87" s="104">
        <v>21</v>
      </c>
      <c r="F87" s="65"/>
      <c r="G87" s="63"/>
      <c r="H87" s="47">
        <f t="shared" si="33"/>
        <v>0</v>
      </c>
      <c r="I87" s="63"/>
      <c r="J87" s="63"/>
      <c r="K87" s="48">
        <f t="shared" si="26"/>
        <v>0</v>
      </c>
      <c r="L87" s="49">
        <f t="shared" si="28"/>
        <v>0</v>
      </c>
      <c r="M87" s="47">
        <f t="shared" si="29"/>
        <v>0</v>
      </c>
      <c r="N87" s="47">
        <f t="shared" si="30"/>
        <v>0</v>
      </c>
      <c r="O87" s="47">
        <f t="shared" si="31"/>
        <v>0</v>
      </c>
      <c r="P87" s="48">
        <f t="shared" si="32"/>
        <v>0</v>
      </c>
      <c r="R87" s="1" t="b">
        <f>C87='[1]8a'!C87</f>
        <v>1</v>
      </c>
      <c r="T87" s="21">
        <f>E87-[2]MS!E75</f>
        <v>0</v>
      </c>
    </row>
    <row r="88" spans="1:20" ht="22.5" x14ac:dyDescent="0.2">
      <c r="A88" s="38">
        <v>2</v>
      </c>
      <c r="B88" s="39"/>
      <c r="C88" s="106" t="s">
        <v>366</v>
      </c>
      <c r="D88" s="25" t="s">
        <v>211</v>
      </c>
      <c r="E88" s="104">
        <v>8</v>
      </c>
      <c r="F88" s="65"/>
      <c r="G88" s="63"/>
      <c r="H88" s="47">
        <f t="shared" si="33"/>
        <v>0</v>
      </c>
      <c r="I88" s="63"/>
      <c r="J88" s="63"/>
      <c r="K88" s="48">
        <f t="shared" si="26"/>
        <v>0</v>
      </c>
      <c r="L88" s="49">
        <f t="shared" si="28"/>
        <v>0</v>
      </c>
      <c r="M88" s="47">
        <f t="shared" si="29"/>
        <v>0</v>
      </c>
      <c r="N88" s="47">
        <f t="shared" si="30"/>
        <v>0</v>
      </c>
      <c r="O88" s="47">
        <f t="shared" si="31"/>
        <v>0</v>
      </c>
      <c r="P88" s="48">
        <f t="shared" si="32"/>
        <v>0</v>
      </c>
      <c r="R88" s="1" t="b">
        <f>C88='[1]8a'!C88</f>
        <v>1</v>
      </c>
      <c r="T88" s="21">
        <f>E88-[2]MS!E76</f>
        <v>0</v>
      </c>
    </row>
    <row r="89" spans="1:20" ht="22.5" x14ac:dyDescent="0.2">
      <c r="A89" s="38">
        <v>3</v>
      </c>
      <c r="B89" s="39"/>
      <c r="C89" s="106" t="s">
        <v>367</v>
      </c>
      <c r="D89" s="25" t="s">
        <v>211</v>
      </c>
      <c r="E89" s="104">
        <v>2</v>
      </c>
      <c r="F89" s="65"/>
      <c r="G89" s="63"/>
      <c r="H89" s="47">
        <f t="shared" si="33"/>
        <v>0</v>
      </c>
      <c r="I89" s="63"/>
      <c r="J89" s="63"/>
      <c r="K89" s="48">
        <f t="shared" si="26"/>
        <v>0</v>
      </c>
      <c r="L89" s="49">
        <f t="shared" si="28"/>
        <v>0</v>
      </c>
      <c r="M89" s="47">
        <f t="shared" si="29"/>
        <v>0</v>
      </c>
      <c r="N89" s="47">
        <f t="shared" si="30"/>
        <v>0</v>
      </c>
      <c r="O89" s="47">
        <f t="shared" si="31"/>
        <v>0</v>
      </c>
      <c r="P89" s="48">
        <f t="shared" si="32"/>
        <v>0</v>
      </c>
      <c r="R89" s="1" t="b">
        <f>C89='[1]8a'!C89</f>
        <v>1</v>
      </c>
      <c r="T89" s="21">
        <f>E89-[2]MS!E77</f>
        <v>0</v>
      </c>
    </row>
    <row r="90" spans="1:20" ht="22.5" x14ac:dyDescent="0.2">
      <c r="A90" s="38">
        <v>4</v>
      </c>
      <c r="B90" s="39"/>
      <c r="C90" s="106" t="s">
        <v>368</v>
      </c>
      <c r="D90" s="25" t="s">
        <v>56</v>
      </c>
      <c r="E90" s="104">
        <v>63</v>
      </c>
      <c r="F90" s="65"/>
      <c r="G90" s="63"/>
      <c r="H90" s="47">
        <f t="shared" si="33"/>
        <v>0</v>
      </c>
      <c r="I90" s="63"/>
      <c r="J90" s="63"/>
      <c r="K90" s="48">
        <f t="shared" si="26"/>
        <v>0</v>
      </c>
      <c r="L90" s="49">
        <f t="shared" si="28"/>
        <v>0</v>
      </c>
      <c r="M90" s="47">
        <f t="shared" si="29"/>
        <v>0</v>
      </c>
      <c r="N90" s="47">
        <f t="shared" si="30"/>
        <v>0</v>
      </c>
      <c r="O90" s="47">
        <f t="shared" si="31"/>
        <v>0</v>
      </c>
      <c r="P90" s="48">
        <f t="shared" si="32"/>
        <v>0</v>
      </c>
      <c r="R90" s="1" t="b">
        <f>C90='[1]8a'!C90</f>
        <v>1</v>
      </c>
      <c r="T90" s="21">
        <f>E90-[2]MS!E78</f>
        <v>0</v>
      </c>
    </row>
    <row r="91" spans="1:20" ht="22.5" x14ac:dyDescent="0.2">
      <c r="A91" s="38">
        <v>5</v>
      </c>
      <c r="B91" s="39"/>
      <c r="C91" s="106" t="s">
        <v>369</v>
      </c>
      <c r="D91" s="25" t="s">
        <v>56</v>
      </c>
      <c r="E91" s="104">
        <v>24</v>
      </c>
      <c r="F91" s="65"/>
      <c r="G91" s="63"/>
      <c r="H91" s="47">
        <f t="shared" si="33"/>
        <v>0</v>
      </c>
      <c r="I91" s="63"/>
      <c r="J91" s="63"/>
      <c r="K91" s="48">
        <f t="shared" si="26"/>
        <v>0</v>
      </c>
      <c r="L91" s="49">
        <f t="shared" si="28"/>
        <v>0</v>
      </c>
      <c r="M91" s="47">
        <f t="shared" si="29"/>
        <v>0</v>
      </c>
      <c r="N91" s="47">
        <f t="shared" si="30"/>
        <v>0</v>
      </c>
      <c r="O91" s="47">
        <f t="shared" si="31"/>
        <v>0</v>
      </c>
      <c r="P91" s="48">
        <f t="shared" si="32"/>
        <v>0</v>
      </c>
      <c r="R91" s="1" t="b">
        <f>C91='[1]8a'!C91</f>
        <v>1</v>
      </c>
      <c r="T91" s="21">
        <f>E91-[2]MS!E79</f>
        <v>0</v>
      </c>
    </row>
    <row r="92" spans="1:20" ht="22.5" x14ac:dyDescent="0.2">
      <c r="A92" s="38">
        <v>6</v>
      </c>
      <c r="B92" s="39"/>
      <c r="C92" s="106" t="s">
        <v>370</v>
      </c>
      <c r="D92" s="25" t="s">
        <v>211</v>
      </c>
      <c r="E92" s="104">
        <v>12</v>
      </c>
      <c r="F92" s="65"/>
      <c r="G92" s="63"/>
      <c r="H92" s="47">
        <f t="shared" si="33"/>
        <v>0</v>
      </c>
      <c r="I92" s="63"/>
      <c r="J92" s="63"/>
      <c r="K92" s="48">
        <f t="shared" si="26"/>
        <v>0</v>
      </c>
      <c r="L92" s="49">
        <f t="shared" si="28"/>
        <v>0</v>
      </c>
      <c r="M92" s="47">
        <f t="shared" si="29"/>
        <v>0</v>
      </c>
      <c r="N92" s="47">
        <f t="shared" si="30"/>
        <v>0</v>
      </c>
      <c r="O92" s="47">
        <f t="shared" si="31"/>
        <v>0</v>
      </c>
      <c r="P92" s="48">
        <f t="shared" si="32"/>
        <v>0</v>
      </c>
      <c r="R92" s="1" t="b">
        <f>C92='[1]8a'!C92</f>
        <v>1</v>
      </c>
      <c r="T92" s="21">
        <f>E92-[2]MS!E80</f>
        <v>0</v>
      </c>
    </row>
    <row r="93" spans="1:20" ht="22.5" x14ac:dyDescent="0.2">
      <c r="A93" s="38">
        <v>7</v>
      </c>
      <c r="B93" s="39"/>
      <c r="C93" s="106" t="s">
        <v>371</v>
      </c>
      <c r="D93" s="25" t="s">
        <v>211</v>
      </c>
      <c r="E93" s="104">
        <v>2</v>
      </c>
      <c r="F93" s="65"/>
      <c r="G93" s="63"/>
      <c r="H93" s="47">
        <f t="shared" si="33"/>
        <v>0</v>
      </c>
      <c r="I93" s="63"/>
      <c r="J93" s="63"/>
      <c r="K93" s="48">
        <f t="shared" si="26"/>
        <v>0</v>
      </c>
      <c r="L93" s="49">
        <f t="shared" si="28"/>
        <v>0</v>
      </c>
      <c r="M93" s="47">
        <f t="shared" si="29"/>
        <v>0</v>
      </c>
      <c r="N93" s="47">
        <f t="shared" si="30"/>
        <v>0</v>
      </c>
      <c r="O93" s="47">
        <f t="shared" si="31"/>
        <v>0</v>
      </c>
      <c r="P93" s="48">
        <f t="shared" si="32"/>
        <v>0</v>
      </c>
      <c r="R93" s="1" t="b">
        <f>C93='[1]8a'!C93</f>
        <v>1</v>
      </c>
      <c r="T93" s="21">
        <f>E93-[2]MS!E81</f>
        <v>0</v>
      </c>
    </row>
    <row r="94" spans="1:20" ht="22.5" x14ac:dyDescent="0.2">
      <c r="A94" s="38">
        <v>8</v>
      </c>
      <c r="B94" s="39"/>
      <c r="C94" s="106" t="s">
        <v>372</v>
      </c>
      <c r="D94" s="25" t="s">
        <v>211</v>
      </c>
      <c r="E94" s="104">
        <v>14</v>
      </c>
      <c r="F94" s="65"/>
      <c r="G94" s="63"/>
      <c r="H94" s="47">
        <f t="shared" si="33"/>
        <v>0</v>
      </c>
      <c r="I94" s="63"/>
      <c r="J94" s="63"/>
      <c r="K94" s="48">
        <f t="shared" si="26"/>
        <v>0</v>
      </c>
      <c r="L94" s="49">
        <f t="shared" si="28"/>
        <v>0</v>
      </c>
      <c r="M94" s="47">
        <f t="shared" si="29"/>
        <v>0</v>
      </c>
      <c r="N94" s="47">
        <f t="shared" si="30"/>
        <v>0</v>
      </c>
      <c r="O94" s="47">
        <f t="shared" si="31"/>
        <v>0</v>
      </c>
      <c r="P94" s="48">
        <f t="shared" si="32"/>
        <v>0</v>
      </c>
      <c r="R94" s="1" t="b">
        <f>C94='[1]8a'!C94</f>
        <v>1</v>
      </c>
      <c r="T94" s="21">
        <f>E94-[2]MS!E82</f>
        <v>0</v>
      </c>
    </row>
    <row r="95" spans="1:20" ht="22.5" x14ac:dyDescent="0.2">
      <c r="A95" s="38">
        <v>9</v>
      </c>
      <c r="B95" s="39"/>
      <c r="C95" s="106" t="s">
        <v>373</v>
      </c>
      <c r="D95" s="25" t="s">
        <v>211</v>
      </c>
      <c r="E95" s="104">
        <v>6</v>
      </c>
      <c r="F95" s="65"/>
      <c r="G95" s="63"/>
      <c r="H95" s="47">
        <f t="shared" si="33"/>
        <v>0</v>
      </c>
      <c r="I95" s="63"/>
      <c r="J95" s="63"/>
      <c r="K95" s="48">
        <f t="shared" si="26"/>
        <v>0</v>
      </c>
      <c r="L95" s="49">
        <f t="shared" si="28"/>
        <v>0</v>
      </c>
      <c r="M95" s="47">
        <f t="shared" si="29"/>
        <v>0</v>
      </c>
      <c r="N95" s="47">
        <f t="shared" si="30"/>
        <v>0</v>
      </c>
      <c r="O95" s="47">
        <f t="shared" si="31"/>
        <v>0</v>
      </c>
      <c r="P95" s="48">
        <f t="shared" si="32"/>
        <v>0</v>
      </c>
      <c r="R95" s="1" t="b">
        <f>C95='[1]8a'!C95</f>
        <v>1</v>
      </c>
      <c r="T95" s="21">
        <f>E95-[2]MS!E83</f>
        <v>0</v>
      </c>
    </row>
    <row r="96" spans="1:20" ht="22.5" x14ac:dyDescent="0.2">
      <c r="A96" s="38">
        <v>10</v>
      </c>
      <c r="B96" s="39"/>
      <c r="C96" s="106" t="s">
        <v>374</v>
      </c>
      <c r="D96" s="25" t="s">
        <v>211</v>
      </c>
      <c r="E96" s="104">
        <v>12</v>
      </c>
      <c r="F96" s="65"/>
      <c r="G96" s="63"/>
      <c r="H96" s="47">
        <f t="shared" si="33"/>
        <v>0</v>
      </c>
      <c r="I96" s="63"/>
      <c r="J96" s="63"/>
      <c r="K96" s="48">
        <f t="shared" si="26"/>
        <v>0</v>
      </c>
      <c r="L96" s="49">
        <f t="shared" si="28"/>
        <v>0</v>
      </c>
      <c r="M96" s="47">
        <f t="shared" si="29"/>
        <v>0</v>
      </c>
      <c r="N96" s="47">
        <f t="shared" si="30"/>
        <v>0</v>
      </c>
      <c r="O96" s="47">
        <f t="shared" si="31"/>
        <v>0</v>
      </c>
      <c r="P96" s="48">
        <f t="shared" si="32"/>
        <v>0</v>
      </c>
      <c r="R96" s="1" t="b">
        <f>C96='[1]8a'!C96</f>
        <v>1</v>
      </c>
      <c r="T96" s="21">
        <f>E96-[2]MS!E84</f>
        <v>0</v>
      </c>
    </row>
    <row r="97" spans="1:20" ht="22.5" x14ac:dyDescent="0.2">
      <c r="A97" s="38">
        <v>11</v>
      </c>
      <c r="B97" s="39"/>
      <c r="C97" s="106" t="s">
        <v>375</v>
      </c>
      <c r="D97" s="25" t="s">
        <v>211</v>
      </c>
      <c r="E97" s="104">
        <v>6</v>
      </c>
      <c r="F97" s="65"/>
      <c r="G97" s="63"/>
      <c r="H97" s="47">
        <f t="shared" si="33"/>
        <v>0</v>
      </c>
      <c r="I97" s="63"/>
      <c r="J97" s="63"/>
      <c r="K97" s="48">
        <f t="shared" si="26"/>
        <v>0</v>
      </c>
      <c r="L97" s="49">
        <f t="shared" si="28"/>
        <v>0</v>
      </c>
      <c r="M97" s="47">
        <f t="shared" si="29"/>
        <v>0</v>
      </c>
      <c r="N97" s="47">
        <f t="shared" si="30"/>
        <v>0</v>
      </c>
      <c r="O97" s="47">
        <f t="shared" si="31"/>
        <v>0</v>
      </c>
      <c r="P97" s="48">
        <f t="shared" si="32"/>
        <v>0</v>
      </c>
      <c r="R97" s="1" t="b">
        <f>C97='[1]8a'!C97</f>
        <v>1</v>
      </c>
      <c r="T97" s="21">
        <f>E97-[2]MS!E85</f>
        <v>0</v>
      </c>
    </row>
    <row r="98" spans="1:20" x14ac:dyDescent="0.2">
      <c r="A98" s="38">
        <v>12</v>
      </c>
      <c r="B98" s="39"/>
      <c r="C98" s="106" t="s">
        <v>376</v>
      </c>
      <c r="D98" s="25" t="s">
        <v>211</v>
      </c>
      <c r="E98" s="104">
        <v>8</v>
      </c>
      <c r="F98" s="65"/>
      <c r="G98" s="63"/>
      <c r="H98" s="47">
        <f t="shared" si="33"/>
        <v>0</v>
      </c>
      <c r="I98" s="63"/>
      <c r="J98" s="63"/>
      <c r="K98" s="48">
        <f t="shared" si="26"/>
        <v>0</v>
      </c>
      <c r="L98" s="49">
        <f t="shared" si="28"/>
        <v>0</v>
      </c>
      <c r="M98" s="47">
        <f t="shared" si="29"/>
        <v>0</v>
      </c>
      <c r="N98" s="47">
        <f t="shared" si="30"/>
        <v>0</v>
      </c>
      <c r="O98" s="47">
        <f t="shared" si="31"/>
        <v>0</v>
      </c>
      <c r="P98" s="48">
        <f t="shared" si="32"/>
        <v>0</v>
      </c>
      <c r="R98" s="1" t="b">
        <f>C98='[1]8a'!C98</f>
        <v>1</v>
      </c>
      <c r="T98" s="21">
        <f>E98-[2]MS!E86</f>
        <v>0</v>
      </c>
    </row>
    <row r="99" spans="1:20" x14ac:dyDescent="0.2">
      <c r="A99" s="38">
        <v>13</v>
      </c>
      <c r="B99" s="39"/>
      <c r="C99" s="106" t="s">
        <v>377</v>
      </c>
      <c r="D99" s="25" t="s">
        <v>211</v>
      </c>
      <c r="E99" s="104">
        <v>4</v>
      </c>
      <c r="F99" s="65"/>
      <c r="G99" s="63"/>
      <c r="H99" s="47">
        <f t="shared" si="33"/>
        <v>0</v>
      </c>
      <c r="I99" s="63"/>
      <c r="J99" s="63"/>
      <c r="K99" s="48">
        <f t="shared" si="26"/>
        <v>0</v>
      </c>
      <c r="L99" s="49">
        <f t="shared" si="28"/>
        <v>0</v>
      </c>
      <c r="M99" s="47">
        <f t="shared" si="29"/>
        <v>0</v>
      </c>
      <c r="N99" s="47">
        <f t="shared" si="30"/>
        <v>0</v>
      </c>
      <c r="O99" s="47">
        <f t="shared" si="31"/>
        <v>0</v>
      </c>
      <c r="P99" s="48">
        <f t="shared" si="32"/>
        <v>0</v>
      </c>
      <c r="R99" s="1" t="b">
        <f>C99='[1]8a'!C99</f>
        <v>1</v>
      </c>
      <c r="T99" s="21">
        <f>E99-[2]MS!E87</f>
        <v>0</v>
      </c>
    </row>
    <row r="100" spans="1:20" x14ac:dyDescent="0.2">
      <c r="A100" s="38">
        <v>14</v>
      </c>
      <c r="B100" s="39"/>
      <c r="C100" s="106" t="s">
        <v>378</v>
      </c>
      <c r="D100" s="25" t="s">
        <v>211</v>
      </c>
      <c r="E100" s="104">
        <v>12</v>
      </c>
      <c r="F100" s="65"/>
      <c r="G100" s="63"/>
      <c r="H100" s="47">
        <f t="shared" si="33"/>
        <v>0</v>
      </c>
      <c r="I100" s="63"/>
      <c r="J100" s="63"/>
      <c r="K100" s="48">
        <f t="shared" si="26"/>
        <v>0</v>
      </c>
      <c r="L100" s="49">
        <f t="shared" si="28"/>
        <v>0</v>
      </c>
      <c r="M100" s="47">
        <f t="shared" si="29"/>
        <v>0</v>
      </c>
      <c r="N100" s="47">
        <f t="shared" si="30"/>
        <v>0</v>
      </c>
      <c r="O100" s="47">
        <f t="shared" si="31"/>
        <v>0</v>
      </c>
      <c r="P100" s="48">
        <f t="shared" si="32"/>
        <v>0</v>
      </c>
      <c r="R100" s="1" t="b">
        <f>C100='[1]8a'!C100</f>
        <v>1</v>
      </c>
      <c r="T100" s="21">
        <f>E100-[2]MS!E88</f>
        <v>0</v>
      </c>
    </row>
    <row r="101" spans="1:20" x14ac:dyDescent="0.2">
      <c r="A101" s="38">
        <v>15</v>
      </c>
      <c r="B101" s="39"/>
      <c r="C101" s="106" t="s">
        <v>379</v>
      </c>
      <c r="D101" s="25" t="s">
        <v>211</v>
      </c>
      <c r="E101" s="104">
        <v>6</v>
      </c>
      <c r="F101" s="65"/>
      <c r="G101" s="63"/>
      <c r="H101" s="47">
        <f t="shared" si="33"/>
        <v>0</v>
      </c>
      <c r="I101" s="63"/>
      <c r="J101" s="63"/>
      <c r="K101" s="48">
        <f t="shared" si="26"/>
        <v>0</v>
      </c>
      <c r="L101" s="49">
        <f t="shared" ref="L101:L103" si="34">ROUND(E101*F101,2)</f>
        <v>0</v>
      </c>
      <c r="M101" s="47">
        <f t="shared" ref="M101:M103" si="35">ROUND(H101*E101,2)</f>
        <v>0</v>
      </c>
      <c r="N101" s="47">
        <f t="shared" ref="N101:N103" si="36">ROUND(I101*E101,2)</f>
        <v>0</v>
      </c>
      <c r="O101" s="47">
        <f t="shared" ref="O101:O103" si="37">ROUND(J101*E101,2)</f>
        <v>0</v>
      </c>
      <c r="P101" s="48">
        <f t="shared" ref="P101:P103" si="38">SUM(M101:O101)</f>
        <v>0</v>
      </c>
      <c r="R101" s="1" t="b">
        <f>C101='[1]8a'!C101</f>
        <v>1</v>
      </c>
      <c r="T101" s="21">
        <f>E101-[2]MS!E89</f>
        <v>0</v>
      </c>
    </row>
    <row r="102" spans="1:20" x14ac:dyDescent="0.2">
      <c r="A102" s="38">
        <v>16</v>
      </c>
      <c r="B102" s="39"/>
      <c r="C102" s="106" t="s">
        <v>381</v>
      </c>
      <c r="D102" s="25" t="s">
        <v>62</v>
      </c>
      <c r="E102" s="104">
        <v>30</v>
      </c>
      <c r="F102" s="65"/>
      <c r="G102" s="63"/>
      <c r="H102" s="47">
        <f t="shared" ref="H102" si="39">ROUND(F102*G102,2)</f>
        <v>0</v>
      </c>
      <c r="I102" s="63"/>
      <c r="J102" s="63"/>
      <c r="K102" s="48">
        <f t="shared" si="26"/>
        <v>0</v>
      </c>
      <c r="L102" s="49">
        <f t="shared" si="34"/>
        <v>0</v>
      </c>
      <c r="M102" s="47">
        <f t="shared" si="35"/>
        <v>0</v>
      </c>
      <c r="N102" s="47">
        <f t="shared" si="36"/>
        <v>0</v>
      </c>
      <c r="O102" s="47">
        <f t="shared" si="37"/>
        <v>0</v>
      </c>
      <c r="P102" s="48">
        <f t="shared" si="38"/>
        <v>0</v>
      </c>
      <c r="R102" s="1" t="b">
        <f>C102='[1]8a'!C102</f>
        <v>1</v>
      </c>
      <c r="T102" s="21">
        <f>E102-[2]MS!E90</f>
        <v>0</v>
      </c>
    </row>
    <row r="103" spans="1:20" ht="22.5" x14ac:dyDescent="0.2">
      <c r="A103" s="38">
        <v>17</v>
      </c>
      <c r="B103" s="39"/>
      <c r="C103" s="105" t="s">
        <v>380</v>
      </c>
      <c r="D103" s="25" t="s">
        <v>56</v>
      </c>
      <c r="E103" s="104">
        <v>20</v>
      </c>
      <c r="F103" s="65"/>
      <c r="G103" s="63"/>
      <c r="H103" s="47">
        <f>ROUND(F103*G103,2)</f>
        <v>0</v>
      </c>
      <c r="I103" s="63"/>
      <c r="J103" s="63"/>
      <c r="K103" s="48">
        <f>SUM(H103:J103)</f>
        <v>0</v>
      </c>
      <c r="L103" s="49">
        <f t="shared" si="34"/>
        <v>0</v>
      </c>
      <c r="M103" s="47">
        <f t="shared" si="35"/>
        <v>0</v>
      </c>
      <c r="N103" s="47">
        <f t="shared" si="36"/>
        <v>0</v>
      </c>
      <c r="O103" s="47">
        <f t="shared" si="37"/>
        <v>0</v>
      </c>
      <c r="P103" s="48">
        <f t="shared" si="38"/>
        <v>0</v>
      </c>
      <c r="R103" s="1" t="b">
        <f>C103='[1]8a'!C103</f>
        <v>1</v>
      </c>
      <c r="T103" s="21">
        <f>E103-[2]MS!E91</f>
        <v>0</v>
      </c>
    </row>
    <row r="104" spans="1:20" ht="45" x14ac:dyDescent="0.2">
      <c r="A104" s="38">
        <v>18</v>
      </c>
      <c r="B104" s="39"/>
      <c r="C104" s="106" t="s">
        <v>237</v>
      </c>
      <c r="D104" s="25" t="s">
        <v>157</v>
      </c>
      <c r="E104" s="104">
        <v>18</v>
      </c>
      <c r="F104" s="65"/>
      <c r="G104" s="63"/>
      <c r="H104" s="47">
        <f>ROUND(F104*G104,2)</f>
        <v>0</v>
      </c>
      <c r="I104" s="63"/>
      <c r="J104" s="63"/>
      <c r="K104" s="48">
        <f t="shared" ref="K104" si="40">SUM(H104:J104)</f>
        <v>0</v>
      </c>
      <c r="L104" s="49">
        <f t="shared" ref="L104" si="41">ROUND(E104*F104,2)</f>
        <v>0</v>
      </c>
      <c r="M104" s="47">
        <f t="shared" ref="M104" si="42">ROUND(H104*E104,2)</f>
        <v>0</v>
      </c>
      <c r="N104" s="47">
        <f t="shared" ref="N104" si="43">ROUND(I104*E104,2)</f>
        <v>0</v>
      </c>
      <c r="O104" s="47">
        <f t="shared" ref="O104" si="44">ROUND(J104*E104,2)</f>
        <v>0</v>
      </c>
      <c r="P104" s="48">
        <f t="shared" ref="P104" si="45">SUM(M104:O104)</f>
        <v>0</v>
      </c>
      <c r="R104" s="1" t="b">
        <f>C104='[1]8a'!C104</f>
        <v>1</v>
      </c>
      <c r="T104" s="21">
        <f>E104-[2]MS!E92</f>
        <v>0</v>
      </c>
    </row>
    <row r="105" spans="1:20" ht="33.75" x14ac:dyDescent="0.2">
      <c r="A105" s="38">
        <v>19</v>
      </c>
      <c r="B105" s="39"/>
      <c r="C105" s="106" t="s">
        <v>238</v>
      </c>
      <c r="D105" s="25" t="s">
        <v>157</v>
      </c>
      <c r="E105" s="104">
        <v>18</v>
      </c>
      <c r="F105" s="65"/>
      <c r="G105" s="63"/>
      <c r="H105" s="47">
        <f>ROUND(F105*G105,2)</f>
        <v>0</v>
      </c>
      <c r="I105" s="63"/>
      <c r="J105" s="63"/>
      <c r="K105" s="48">
        <f>SUM(H105:J105)</f>
        <v>0</v>
      </c>
      <c r="L105" s="49">
        <f>ROUND(E105*F105,2)</f>
        <v>0</v>
      </c>
      <c r="M105" s="47">
        <f>ROUND(H105*E105,2)</f>
        <v>0</v>
      </c>
      <c r="N105" s="47">
        <f>ROUND(I105*E105,2)</f>
        <v>0</v>
      </c>
      <c r="O105" s="47">
        <f>ROUND(J105*E105,2)</f>
        <v>0</v>
      </c>
      <c r="P105" s="48">
        <f>SUM(M105:O105)</f>
        <v>0</v>
      </c>
      <c r="R105" s="1" t="b">
        <f>C105='[1]8a'!C105</f>
        <v>1</v>
      </c>
      <c r="T105" s="21">
        <f>E105-[2]MS!E93</f>
        <v>0</v>
      </c>
    </row>
    <row r="106" spans="1:20" x14ac:dyDescent="0.2">
      <c r="A106" s="38">
        <v>20</v>
      </c>
      <c r="B106" s="39"/>
      <c r="C106" s="106" t="s">
        <v>234</v>
      </c>
      <c r="D106" s="25" t="s">
        <v>157</v>
      </c>
      <c r="E106" s="104">
        <v>1</v>
      </c>
      <c r="F106" s="65"/>
      <c r="G106" s="63"/>
      <c r="H106" s="47">
        <f>ROUND(F106*G106,2)</f>
        <v>0</v>
      </c>
      <c r="I106" s="63"/>
      <c r="J106" s="63"/>
      <c r="K106" s="48">
        <f t="shared" si="26"/>
        <v>0</v>
      </c>
      <c r="L106" s="49">
        <f t="shared" si="28"/>
        <v>0</v>
      </c>
      <c r="M106" s="47">
        <f t="shared" si="29"/>
        <v>0</v>
      </c>
      <c r="N106" s="47">
        <f t="shared" si="30"/>
        <v>0</v>
      </c>
      <c r="O106" s="47">
        <f t="shared" si="31"/>
        <v>0</v>
      </c>
      <c r="P106" s="48">
        <f t="shared" si="32"/>
        <v>0</v>
      </c>
      <c r="R106" s="1" t="b">
        <f>C106='[1]8a'!C106</f>
        <v>1</v>
      </c>
      <c r="T106" s="21">
        <f>E106-[2]MS!E94</f>
        <v>0</v>
      </c>
    </row>
    <row r="107" spans="1:20" x14ac:dyDescent="0.2">
      <c r="A107" s="38">
        <v>21</v>
      </c>
      <c r="B107" s="39"/>
      <c r="C107" s="106" t="s">
        <v>218</v>
      </c>
      <c r="D107" s="25" t="s">
        <v>157</v>
      </c>
      <c r="E107" s="104">
        <v>1</v>
      </c>
      <c r="F107" s="65"/>
      <c r="G107" s="63"/>
      <c r="H107" s="47">
        <f t="shared" ref="H107:H109" si="46">ROUND(F107*G107,2)</f>
        <v>0</v>
      </c>
      <c r="I107" s="63"/>
      <c r="J107" s="63"/>
      <c r="K107" s="48">
        <f t="shared" si="26"/>
        <v>0</v>
      </c>
      <c r="L107" s="49">
        <f t="shared" si="28"/>
        <v>0</v>
      </c>
      <c r="M107" s="47">
        <f t="shared" si="29"/>
        <v>0</v>
      </c>
      <c r="N107" s="47">
        <f t="shared" si="30"/>
        <v>0</v>
      </c>
      <c r="O107" s="47">
        <f t="shared" si="31"/>
        <v>0</v>
      </c>
      <c r="P107" s="48">
        <f t="shared" si="32"/>
        <v>0</v>
      </c>
      <c r="R107" s="1" t="b">
        <f>C107='[1]8a'!C107</f>
        <v>1</v>
      </c>
      <c r="T107" s="21">
        <f>E107-[2]MS!E95</f>
        <v>0</v>
      </c>
    </row>
    <row r="108" spans="1:20" x14ac:dyDescent="0.2">
      <c r="A108" s="38">
        <v>22</v>
      </c>
      <c r="B108" s="39"/>
      <c r="C108" s="106" t="s">
        <v>235</v>
      </c>
      <c r="D108" s="25" t="s">
        <v>157</v>
      </c>
      <c r="E108" s="104">
        <v>1</v>
      </c>
      <c r="F108" s="65"/>
      <c r="G108" s="63"/>
      <c r="H108" s="47">
        <f t="shared" si="46"/>
        <v>0</v>
      </c>
      <c r="I108" s="63"/>
      <c r="J108" s="63"/>
      <c r="K108" s="48">
        <f>SUM(H108:J108)</f>
        <v>0</v>
      </c>
      <c r="L108" s="49">
        <f>ROUND(E108*F108,2)</f>
        <v>0</v>
      </c>
      <c r="M108" s="47">
        <f>ROUND(H108*E108,2)</f>
        <v>0</v>
      </c>
      <c r="N108" s="47">
        <f>ROUND(I108*E108,2)</f>
        <v>0</v>
      </c>
      <c r="O108" s="47">
        <f>ROUND(J108*E108,2)</f>
        <v>0</v>
      </c>
      <c r="P108" s="48">
        <f>SUM(M108:O108)</f>
        <v>0</v>
      </c>
      <c r="R108" s="1" t="b">
        <f>C108='[1]8a'!C108</f>
        <v>1</v>
      </c>
      <c r="T108" s="21">
        <f>E108-[2]MS!E96</f>
        <v>0</v>
      </c>
    </row>
    <row r="109" spans="1:20" ht="45" x14ac:dyDescent="0.2">
      <c r="A109" s="38">
        <v>23</v>
      </c>
      <c r="B109" s="39"/>
      <c r="C109" s="106" t="s">
        <v>239</v>
      </c>
      <c r="D109" s="25" t="s">
        <v>157</v>
      </c>
      <c r="E109" s="104">
        <v>1</v>
      </c>
      <c r="F109" s="65"/>
      <c r="G109" s="63"/>
      <c r="H109" s="47">
        <f t="shared" si="46"/>
        <v>0</v>
      </c>
      <c r="I109" s="63"/>
      <c r="J109" s="63"/>
      <c r="K109" s="48">
        <f>SUM(H109:J109)</f>
        <v>0</v>
      </c>
      <c r="L109" s="49">
        <f>ROUND(E109*F109,2)</f>
        <v>0</v>
      </c>
      <c r="M109" s="47">
        <f>ROUND(H109*E109,2)</f>
        <v>0</v>
      </c>
      <c r="N109" s="47">
        <f>ROUND(I109*E109,2)</f>
        <v>0</v>
      </c>
      <c r="O109" s="47">
        <f>ROUND(J109*E109,2)</f>
        <v>0</v>
      </c>
      <c r="P109" s="48">
        <f>SUM(M109:O109)</f>
        <v>0</v>
      </c>
      <c r="R109" s="1" t="b">
        <f>C109='[1]8a'!C109</f>
        <v>1</v>
      </c>
      <c r="T109" s="21">
        <f>E109-[2]MS!E97</f>
        <v>0</v>
      </c>
    </row>
    <row r="110" spans="1:20" x14ac:dyDescent="0.2">
      <c r="A110" s="38">
        <v>24</v>
      </c>
      <c r="B110" s="39"/>
      <c r="C110" s="106" t="s">
        <v>240</v>
      </c>
      <c r="D110" s="25" t="s">
        <v>157</v>
      </c>
      <c r="E110" s="104">
        <v>1</v>
      </c>
      <c r="F110" s="65"/>
      <c r="G110" s="63"/>
      <c r="H110" s="47">
        <f>ROUND(F110*G110,2)</f>
        <v>0</v>
      </c>
      <c r="I110" s="63"/>
      <c r="J110" s="63"/>
      <c r="K110" s="48">
        <f>SUM(H110:J110)</f>
        <v>0</v>
      </c>
      <c r="L110" s="49">
        <f>ROUND(E110*F110,2)</f>
        <v>0</v>
      </c>
      <c r="M110" s="47">
        <f>ROUND(H110*E110,2)</f>
        <v>0</v>
      </c>
      <c r="N110" s="47">
        <f>ROUND(I110*E110,2)</f>
        <v>0</v>
      </c>
      <c r="O110" s="47">
        <f>ROUND(J110*E110,2)</f>
        <v>0</v>
      </c>
      <c r="P110" s="48">
        <f>SUM(M110:O110)</f>
        <v>0</v>
      </c>
      <c r="R110" s="1" t="b">
        <f>C110='[1]8a'!C110</f>
        <v>1</v>
      </c>
      <c r="T110" s="21">
        <f>E110-[2]MS!E98</f>
        <v>0</v>
      </c>
    </row>
    <row r="111" spans="1:20" x14ac:dyDescent="0.2">
      <c r="A111" s="38">
        <v>25</v>
      </c>
      <c r="B111" s="39"/>
      <c r="C111" s="105" t="s">
        <v>364</v>
      </c>
      <c r="D111" s="25" t="s">
        <v>157</v>
      </c>
      <c r="E111" s="104">
        <v>1</v>
      </c>
      <c r="F111" s="65"/>
      <c r="G111" s="63"/>
      <c r="H111" s="47">
        <f t="shared" ref="H111" si="47">ROUND(F111*G111,2)</f>
        <v>0</v>
      </c>
      <c r="I111" s="63"/>
      <c r="J111" s="63"/>
      <c r="K111" s="48">
        <f>SUM(H111:J111)</f>
        <v>0</v>
      </c>
      <c r="L111" s="49">
        <f>ROUND(E111*F111,2)</f>
        <v>0</v>
      </c>
      <c r="M111" s="47">
        <f>ROUND(H111*E111,2)</f>
        <v>0</v>
      </c>
      <c r="N111" s="47">
        <f>ROUND(I111*E111,2)</f>
        <v>0</v>
      </c>
      <c r="O111" s="47">
        <f>ROUND(J111*E111,2)</f>
        <v>0</v>
      </c>
      <c r="P111" s="48">
        <f>SUM(M111:O111)</f>
        <v>0</v>
      </c>
      <c r="R111" s="1" t="b">
        <f>C111='[1]8a'!C111</f>
        <v>1</v>
      </c>
      <c r="T111" s="21">
        <f>E111-[2]MS!E99</f>
        <v>0</v>
      </c>
    </row>
    <row r="112" spans="1:20" ht="12" thickBot="1" x14ac:dyDescent="0.25">
      <c r="A112" s="38">
        <v>26</v>
      </c>
      <c r="B112" s="39"/>
      <c r="C112" s="106" t="s">
        <v>236</v>
      </c>
      <c r="D112" s="25" t="s">
        <v>211</v>
      </c>
      <c r="E112" s="104">
        <v>8</v>
      </c>
      <c r="F112" s="65"/>
      <c r="G112" s="63"/>
      <c r="H112" s="47">
        <f t="shared" si="33"/>
        <v>0</v>
      </c>
      <c r="I112" s="63"/>
      <c r="J112" s="63"/>
      <c r="K112" s="48">
        <f t="shared" si="26"/>
        <v>0</v>
      </c>
      <c r="L112" s="49">
        <f t="shared" si="28"/>
        <v>0</v>
      </c>
      <c r="M112" s="47">
        <f t="shared" si="29"/>
        <v>0</v>
      </c>
      <c r="N112" s="47">
        <f t="shared" si="30"/>
        <v>0</v>
      </c>
      <c r="O112" s="47">
        <f t="shared" si="31"/>
        <v>0</v>
      </c>
      <c r="P112" s="48">
        <f t="shared" si="32"/>
        <v>0</v>
      </c>
    </row>
    <row r="113" spans="1:16" ht="12" thickBot="1" x14ac:dyDescent="0.25">
      <c r="A113" s="224" t="s">
        <v>241</v>
      </c>
      <c r="B113" s="225"/>
      <c r="C113" s="225"/>
      <c r="D113" s="225"/>
      <c r="E113" s="225"/>
      <c r="F113" s="225"/>
      <c r="G113" s="225"/>
      <c r="H113" s="225"/>
      <c r="I113" s="225"/>
      <c r="J113" s="225"/>
      <c r="K113" s="226"/>
      <c r="L113" s="66">
        <f>SUM(L14:L112)</f>
        <v>0</v>
      </c>
      <c r="M113" s="67">
        <f>SUM(M14:M112)</f>
        <v>0</v>
      </c>
      <c r="N113" s="67">
        <f>SUM(N14:N112)</f>
        <v>0</v>
      </c>
      <c r="O113" s="67">
        <f>SUM(O14:O112)</f>
        <v>0</v>
      </c>
      <c r="P113" s="68">
        <f>SUM(P14:P112)</f>
        <v>0</v>
      </c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14</v>
      </c>
      <c r="B116" s="17"/>
      <c r="C116" s="223">
        <f>'Kops a'!C32:H32</f>
        <v>0</v>
      </c>
      <c r="D116" s="223"/>
      <c r="E116" s="223"/>
      <c r="F116" s="223"/>
      <c r="G116" s="223"/>
      <c r="H116" s="223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56" t="s">
        <v>15</v>
      </c>
      <c r="D117" s="156"/>
      <c r="E117" s="156"/>
      <c r="F117" s="156"/>
      <c r="G117" s="156"/>
      <c r="H117" s="156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85" t="str">
        <f>'Kops a'!A35</f>
        <v>Tāme sastādīta</v>
      </c>
      <c r="B119" s="86"/>
      <c r="C119" s="86"/>
      <c r="D119" s="8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" t="s">
        <v>37</v>
      </c>
      <c r="B121" s="17"/>
      <c r="C121" s="223">
        <f>'Kops a'!C37:H37</f>
        <v>0</v>
      </c>
      <c r="D121" s="223"/>
      <c r="E121" s="223"/>
      <c r="F121" s="223"/>
      <c r="G121" s="223"/>
      <c r="H121" s="223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7"/>
      <c r="B122" s="17"/>
      <c r="C122" s="156" t="s">
        <v>15</v>
      </c>
      <c r="D122" s="156"/>
      <c r="E122" s="156"/>
      <c r="F122" s="156"/>
      <c r="G122" s="156"/>
      <c r="H122" s="156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85" t="s">
        <v>54</v>
      </c>
      <c r="B124" s="86"/>
      <c r="C124" s="90">
        <f>'Kops a'!C40</f>
        <v>0</v>
      </c>
      <c r="D124" s="50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</sheetData>
  <mergeCells count="22">
    <mergeCell ref="C122:H122"/>
    <mergeCell ref="D8:L8"/>
    <mergeCell ref="A9:I9"/>
    <mergeCell ref="J9:M9"/>
    <mergeCell ref="N9:O9"/>
    <mergeCell ref="A12:A13"/>
    <mergeCell ref="B12:B13"/>
    <mergeCell ref="C12:C13"/>
    <mergeCell ref="D12:D13"/>
    <mergeCell ref="E12:E13"/>
    <mergeCell ref="F12:K12"/>
    <mergeCell ref="L12:P12"/>
    <mergeCell ref="A113:K113"/>
    <mergeCell ref="C116:H116"/>
    <mergeCell ref="C117:H117"/>
    <mergeCell ref="C121:H121"/>
    <mergeCell ref="D7:L7"/>
    <mergeCell ref="C2:I2"/>
    <mergeCell ref="C3:I3"/>
    <mergeCell ref="C4:I4"/>
    <mergeCell ref="D5:L5"/>
    <mergeCell ref="D6:L6"/>
  </mergeCells>
  <conditionalFormatting sqref="A14:G14 A15:E15 G15 A37:B37 D37:E37 I38:I76 A38:G51 B77 D77:E77 B78:G85 B52:G76 A52:A85 I112 B112:G112 I78:I103 A86:G88 B105:F105 B104:E104 I105 I110 B110:F110 B106:E109 B89:G103 A89:A112 I14:J15 A17:G36 I17:I36 J16:J112">
    <cfRule type="cellIs" dxfId="38" priority="46" operator="equal">
      <formula>0</formula>
    </cfRule>
  </conditionalFormatting>
  <conditionalFormatting sqref="N9:O9 H38:H76 K112:P112 H112 H78:H103 H105 H110 H14:H15 K14:P15 H17:H36 K17:P110">
    <cfRule type="cellIs" dxfId="37" priority="45" operator="equal">
      <formula>0</formula>
    </cfRule>
  </conditionalFormatting>
  <conditionalFormatting sqref="C2:I2">
    <cfRule type="cellIs" dxfId="36" priority="44" operator="equal">
      <formula>0</formula>
    </cfRule>
  </conditionalFormatting>
  <conditionalFormatting sqref="O10">
    <cfRule type="cellIs" dxfId="35" priority="43" operator="equal">
      <formula>"20__. gada __. _________"</formula>
    </cfRule>
  </conditionalFormatting>
  <conditionalFormatting sqref="A113:K113">
    <cfRule type="containsText" dxfId="34" priority="42" operator="containsText" text="Tiešās izmaksas kopā, t. sk. darba devēja sociālais nodoklis __.__% ">
      <formula>NOT(ISERROR(SEARCH("Tiešās izmaksas kopā, t. sk. darba devēja sociālais nodoklis __.__% ",A113)))</formula>
    </cfRule>
  </conditionalFormatting>
  <conditionalFormatting sqref="L113:P113">
    <cfRule type="cellIs" dxfId="33" priority="41" operator="equal">
      <formula>0</formula>
    </cfRule>
  </conditionalFormatting>
  <conditionalFormatting sqref="C4:I4">
    <cfRule type="cellIs" dxfId="32" priority="40" operator="equal">
      <formula>0</formula>
    </cfRule>
  </conditionalFormatting>
  <conditionalFormatting sqref="D5:L8">
    <cfRule type="cellIs" dxfId="31" priority="39" operator="equal">
      <formula>0</formula>
    </cfRule>
  </conditionalFormatting>
  <conditionalFormatting sqref="P10">
    <cfRule type="cellIs" dxfId="30" priority="38" operator="equal">
      <formula>"20__. gada __. _________"</formula>
    </cfRule>
  </conditionalFormatting>
  <conditionalFormatting sqref="C121:H121">
    <cfRule type="cellIs" dxfId="29" priority="35" operator="equal">
      <formula>0</formula>
    </cfRule>
  </conditionalFormatting>
  <conditionalFormatting sqref="C116:H116">
    <cfRule type="cellIs" dxfId="28" priority="34" operator="equal">
      <formula>0</formula>
    </cfRule>
  </conditionalFormatting>
  <conditionalFormatting sqref="C121:H121 C124 C116:H116">
    <cfRule type="cellIs" dxfId="27" priority="33" operator="equal">
      <formula>0</formula>
    </cfRule>
  </conditionalFormatting>
  <conditionalFormatting sqref="D1">
    <cfRule type="cellIs" dxfId="26" priority="32" operator="equal">
      <formula>0</formula>
    </cfRule>
  </conditionalFormatting>
  <conditionalFormatting sqref="A9">
    <cfRule type="containsText" dxfId="25" priority="3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">
    <cfRule type="cellIs" dxfId="24" priority="23" operator="equal">
      <formula>0</formula>
    </cfRule>
  </conditionalFormatting>
  <conditionalFormatting sqref="C37">
    <cfRule type="cellIs" dxfId="23" priority="22" operator="equal">
      <formula>0</formula>
    </cfRule>
  </conditionalFormatting>
  <conditionalFormatting sqref="I37 F37:G37">
    <cfRule type="cellIs" dxfId="22" priority="21" operator="equal">
      <formula>0</formula>
    </cfRule>
  </conditionalFormatting>
  <conditionalFormatting sqref="H37">
    <cfRule type="cellIs" dxfId="21" priority="20" operator="equal">
      <formula>0</formula>
    </cfRule>
  </conditionalFormatting>
  <conditionalFormatting sqref="C77">
    <cfRule type="cellIs" dxfId="20" priority="19" operator="equal">
      <formula>0</formula>
    </cfRule>
  </conditionalFormatting>
  <conditionalFormatting sqref="I77 F77:G77">
    <cfRule type="cellIs" dxfId="19" priority="18" operator="equal">
      <formula>0</formula>
    </cfRule>
  </conditionalFormatting>
  <conditionalFormatting sqref="H77">
    <cfRule type="cellIs" dxfId="18" priority="17" operator="equal">
      <formula>0</formula>
    </cfRule>
  </conditionalFormatting>
  <conditionalFormatting sqref="B111:E111">
    <cfRule type="cellIs" dxfId="17" priority="16" operator="equal">
      <formula>0</formula>
    </cfRule>
  </conditionalFormatting>
  <conditionalFormatting sqref="K111:P111">
    <cfRule type="cellIs" dxfId="16" priority="15" operator="equal">
      <formula>0</formula>
    </cfRule>
  </conditionalFormatting>
  <conditionalFormatting sqref="B111:E111">
    <cfRule type="cellIs" dxfId="15" priority="14" operator="equal">
      <formula>0</formula>
    </cfRule>
  </conditionalFormatting>
  <conditionalFormatting sqref="K111:P111">
    <cfRule type="cellIs" dxfId="14" priority="13" operator="equal">
      <formula>0</formula>
    </cfRule>
  </conditionalFormatting>
  <conditionalFormatting sqref="I111 F111">
    <cfRule type="cellIs" dxfId="13" priority="12" operator="equal">
      <formula>0</formula>
    </cfRule>
  </conditionalFormatting>
  <conditionalFormatting sqref="H111">
    <cfRule type="cellIs" dxfId="12" priority="11" operator="equal">
      <formula>0</formula>
    </cfRule>
  </conditionalFormatting>
  <conditionalFormatting sqref="F104:G104 I104 G105:G111">
    <cfRule type="cellIs" dxfId="11" priority="10" operator="equal">
      <formula>0</formula>
    </cfRule>
  </conditionalFormatting>
  <conditionalFormatting sqref="H104">
    <cfRule type="cellIs" dxfId="10" priority="9" operator="equal">
      <formula>0</formula>
    </cfRule>
  </conditionalFormatting>
  <conditionalFormatting sqref="F104:G104 I104 G105:G111">
    <cfRule type="cellIs" dxfId="9" priority="8" operator="equal">
      <formula>0</formula>
    </cfRule>
  </conditionalFormatting>
  <conditionalFormatting sqref="H104">
    <cfRule type="cellIs" dxfId="8" priority="7" operator="equal">
      <formula>0</formula>
    </cfRule>
  </conditionalFormatting>
  <conditionalFormatting sqref="I106:I108 F106:F108">
    <cfRule type="cellIs" dxfId="7" priority="6" operator="equal">
      <formula>0</formula>
    </cfRule>
  </conditionalFormatting>
  <conditionalFormatting sqref="H106:H108">
    <cfRule type="cellIs" dxfId="6" priority="5" operator="equal">
      <formula>0</formula>
    </cfRule>
  </conditionalFormatting>
  <conditionalFormatting sqref="I109 F109">
    <cfRule type="cellIs" dxfId="5" priority="4" operator="equal">
      <formula>0</formula>
    </cfRule>
  </conditionalFormatting>
  <conditionalFormatting sqref="H109">
    <cfRule type="cellIs" dxfId="4" priority="3" operator="equal">
      <formula>0</formula>
    </cfRule>
  </conditionalFormatting>
  <conditionalFormatting sqref="I16 A16:G16">
    <cfRule type="cellIs" dxfId="3" priority="2" operator="equal">
      <formula>0</formula>
    </cfRule>
  </conditionalFormatting>
  <conditionalFormatting sqref="K16:P16 H16">
    <cfRule type="cellIs" dxfId="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F23B66EA-FECF-485B-BC80-58DA82480762}">
            <xm:f>NOT(ISERROR(SEARCH("Tāme sastādīta ____. gada ___. ______________",A119)))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  <x14:conditionalFormatting xmlns:xm="http://schemas.microsoft.com/office/excel/2006/main">
          <x14:cfRule type="containsText" priority="36" operator="containsText" id="{5669B9E6-A6CA-44B4-B106-4095F77975E0}">
            <xm:f>NOT(ISERROR(SEARCH("Sertifikāta Nr. _________________________________",A124)))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0"/>
  <sheetViews>
    <sheetView workbookViewId="0"/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62" width="9.140625" style="1" customWidth="1"/>
    <col min="163" max="163" width="3.7109375" style="1"/>
    <col min="164" max="164" width="4.5703125" style="1" customWidth="1"/>
    <col min="165" max="165" width="5.85546875" style="1" customWidth="1"/>
    <col min="166" max="166" width="36" style="1" customWidth="1"/>
    <col min="167" max="167" width="9.7109375" style="1" customWidth="1"/>
    <col min="168" max="168" width="11.85546875" style="1" customWidth="1"/>
    <col min="169" max="169" width="9" style="1" customWidth="1"/>
    <col min="170" max="170" width="9.7109375" style="1" customWidth="1"/>
    <col min="171" max="171" width="9.28515625" style="1" customWidth="1"/>
    <col min="172" max="172" width="8.7109375" style="1" customWidth="1"/>
    <col min="173" max="173" width="6.85546875" style="1" customWidth="1"/>
    <col min="174" max="418" width="9.140625" style="1" customWidth="1"/>
    <col min="419" max="419" width="3.7109375" style="1"/>
    <col min="420" max="420" width="4.5703125" style="1" customWidth="1"/>
    <col min="421" max="421" width="5.85546875" style="1" customWidth="1"/>
    <col min="422" max="422" width="36" style="1" customWidth="1"/>
    <col min="423" max="423" width="9.7109375" style="1" customWidth="1"/>
    <col min="424" max="424" width="11.85546875" style="1" customWidth="1"/>
    <col min="425" max="425" width="9" style="1" customWidth="1"/>
    <col min="426" max="426" width="9.7109375" style="1" customWidth="1"/>
    <col min="427" max="427" width="9.28515625" style="1" customWidth="1"/>
    <col min="428" max="428" width="8.7109375" style="1" customWidth="1"/>
    <col min="429" max="429" width="6.85546875" style="1" customWidth="1"/>
    <col min="430" max="674" width="9.140625" style="1" customWidth="1"/>
    <col min="675" max="675" width="3.7109375" style="1"/>
    <col min="676" max="676" width="4.5703125" style="1" customWidth="1"/>
    <col min="677" max="677" width="5.85546875" style="1" customWidth="1"/>
    <col min="678" max="678" width="36" style="1" customWidth="1"/>
    <col min="679" max="679" width="9.7109375" style="1" customWidth="1"/>
    <col min="680" max="680" width="11.85546875" style="1" customWidth="1"/>
    <col min="681" max="681" width="9" style="1" customWidth="1"/>
    <col min="682" max="682" width="9.7109375" style="1" customWidth="1"/>
    <col min="683" max="683" width="9.28515625" style="1" customWidth="1"/>
    <col min="684" max="684" width="8.7109375" style="1" customWidth="1"/>
    <col min="685" max="685" width="6.85546875" style="1" customWidth="1"/>
    <col min="686" max="930" width="9.140625" style="1" customWidth="1"/>
    <col min="931" max="931" width="3.7109375" style="1"/>
    <col min="932" max="932" width="4.5703125" style="1" customWidth="1"/>
    <col min="933" max="933" width="5.85546875" style="1" customWidth="1"/>
    <col min="934" max="934" width="36" style="1" customWidth="1"/>
    <col min="935" max="935" width="9.7109375" style="1" customWidth="1"/>
    <col min="936" max="936" width="11.85546875" style="1" customWidth="1"/>
    <col min="937" max="937" width="9" style="1" customWidth="1"/>
    <col min="938" max="938" width="9.7109375" style="1" customWidth="1"/>
    <col min="939" max="939" width="9.28515625" style="1" customWidth="1"/>
    <col min="940" max="940" width="8.7109375" style="1" customWidth="1"/>
    <col min="941" max="941" width="6.85546875" style="1" customWidth="1"/>
    <col min="942" max="1186" width="9.140625" style="1" customWidth="1"/>
    <col min="1187" max="1187" width="3.7109375" style="1"/>
    <col min="1188" max="1188" width="4.5703125" style="1" customWidth="1"/>
    <col min="1189" max="1189" width="5.85546875" style="1" customWidth="1"/>
    <col min="1190" max="1190" width="36" style="1" customWidth="1"/>
    <col min="1191" max="1191" width="9.7109375" style="1" customWidth="1"/>
    <col min="1192" max="1192" width="11.85546875" style="1" customWidth="1"/>
    <col min="1193" max="1193" width="9" style="1" customWidth="1"/>
    <col min="1194" max="1194" width="9.7109375" style="1" customWidth="1"/>
    <col min="1195" max="1195" width="9.28515625" style="1" customWidth="1"/>
    <col min="1196" max="1196" width="8.7109375" style="1" customWidth="1"/>
    <col min="1197" max="1197" width="6.85546875" style="1" customWidth="1"/>
    <col min="1198" max="1442" width="9.140625" style="1" customWidth="1"/>
    <col min="1443" max="1443" width="3.7109375" style="1"/>
    <col min="1444" max="1444" width="4.5703125" style="1" customWidth="1"/>
    <col min="1445" max="1445" width="5.85546875" style="1" customWidth="1"/>
    <col min="1446" max="1446" width="36" style="1" customWidth="1"/>
    <col min="1447" max="1447" width="9.7109375" style="1" customWidth="1"/>
    <col min="1448" max="1448" width="11.85546875" style="1" customWidth="1"/>
    <col min="1449" max="1449" width="9" style="1" customWidth="1"/>
    <col min="1450" max="1450" width="9.7109375" style="1" customWidth="1"/>
    <col min="1451" max="1451" width="9.28515625" style="1" customWidth="1"/>
    <col min="1452" max="1452" width="8.7109375" style="1" customWidth="1"/>
    <col min="1453" max="1453" width="6.85546875" style="1" customWidth="1"/>
    <col min="1454" max="1698" width="9.140625" style="1" customWidth="1"/>
    <col min="1699" max="1699" width="3.7109375" style="1"/>
    <col min="1700" max="1700" width="4.5703125" style="1" customWidth="1"/>
    <col min="1701" max="1701" width="5.85546875" style="1" customWidth="1"/>
    <col min="1702" max="1702" width="36" style="1" customWidth="1"/>
    <col min="1703" max="1703" width="9.7109375" style="1" customWidth="1"/>
    <col min="1704" max="1704" width="11.85546875" style="1" customWidth="1"/>
    <col min="1705" max="1705" width="9" style="1" customWidth="1"/>
    <col min="1706" max="1706" width="9.7109375" style="1" customWidth="1"/>
    <col min="1707" max="1707" width="9.28515625" style="1" customWidth="1"/>
    <col min="1708" max="1708" width="8.7109375" style="1" customWidth="1"/>
    <col min="1709" max="1709" width="6.85546875" style="1" customWidth="1"/>
    <col min="1710" max="1954" width="9.140625" style="1" customWidth="1"/>
    <col min="1955" max="1955" width="3.7109375" style="1"/>
    <col min="1956" max="1956" width="4.5703125" style="1" customWidth="1"/>
    <col min="1957" max="1957" width="5.85546875" style="1" customWidth="1"/>
    <col min="1958" max="1958" width="36" style="1" customWidth="1"/>
    <col min="1959" max="1959" width="9.7109375" style="1" customWidth="1"/>
    <col min="1960" max="1960" width="11.85546875" style="1" customWidth="1"/>
    <col min="1961" max="1961" width="9" style="1" customWidth="1"/>
    <col min="1962" max="1962" width="9.7109375" style="1" customWidth="1"/>
    <col min="1963" max="1963" width="9.28515625" style="1" customWidth="1"/>
    <col min="1964" max="1964" width="8.7109375" style="1" customWidth="1"/>
    <col min="1965" max="1965" width="6.85546875" style="1" customWidth="1"/>
    <col min="1966" max="2210" width="9.140625" style="1" customWidth="1"/>
    <col min="2211" max="2211" width="3.7109375" style="1"/>
    <col min="2212" max="2212" width="4.5703125" style="1" customWidth="1"/>
    <col min="2213" max="2213" width="5.85546875" style="1" customWidth="1"/>
    <col min="2214" max="2214" width="36" style="1" customWidth="1"/>
    <col min="2215" max="2215" width="9.7109375" style="1" customWidth="1"/>
    <col min="2216" max="2216" width="11.85546875" style="1" customWidth="1"/>
    <col min="2217" max="2217" width="9" style="1" customWidth="1"/>
    <col min="2218" max="2218" width="9.7109375" style="1" customWidth="1"/>
    <col min="2219" max="2219" width="9.28515625" style="1" customWidth="1"/>
    <col min="2220" max="2220" width="8.7109375" style="1" customWidth="1"/>
    <col min="2221" max="2221" width="6.85546875" style="1" customWidth="1"/>
    <col min="2222" max="2466" width="9.140625" style="1" customWidth="1"/>
    <col min="2467" max="2467" width="3.7109375" style="1"/>
    <col min="2468" max="2468" width="4.5703125" style="1" customWidth="1"/>
    <col min="2469" max="2469" width="5.85546875" style="1" customWidth="1"/>
    <col min="2470" max="2470" width="36" style="1" customWidth="1"/>
    <col min="2471" max="2471" width="9.7109375" style="1" customWidth="1"/>
    <col min="2472" max="2472" width="11.85546875" style="1" customWidth="1"/>
    <col min="2473" max="2473" width="9" style="1" customWidth="1"/>
    <col min="2474" max="2474" width="9.7109375" style="1" customWidth="1"/>
    <col min="2475" max="2475" width="9.28515625" style="1" customWidth="1"/>
    <col min="2476" max="2476" width="8.7109375" style="1" customWidth="1"/>
    <col min="2477" max="2477" width="6.85546875" style="1" customWidth="1"/>
    <col min="2478" max="2722" width="9.140625" style="1" customWidth="1"/>
    <col min="2723" max="2723" width="3.7109375" style="1"/>
    <col min="2724" max="2724" width="4.5703125" style="1" customWidth="1"/>
    <col min="2725" max="2725" width="5.85546875" style="1" customWidth="1"/>
    <col min="2726" max="2726" width="36" style="1" customWidth="1"/>
    <col min="2727" max="2727" width="9.7109375" style="1" customWidth="1"/>
    <col min="2728" max="2728" width="11.85546875" style="1" customWidth="1"/>
    <col min="2729" max="2729" width="9" style="1" customWidth="1"/>
    <col min="2730" max="2730" width="9.7109375" style="1" customWidth="1"/>
    <col min="2731" max="2731" width="9.28515625" style="1" customWidth="1"/>
    <col min="2732" max="2732" width="8.7109375" style="1" customWidth="1"/>
    <col min="2733" max="2733" width="6.85546875" style="1" customWidth="1"/>
    <col min="2734" max="2978" width="9.140625" style="1" customWidth="1"/>
    <col min="2979" max="2979" width="3.7109375" style="1"/>
    <col min="2980" max="2980" width="4.5703125" style="1" customWidth="1"/>
    <col min="2981" max="2981" width="5.85546875" style="1" customWidth="1"/>
    <col min="2982" max="2982" width="36" style="1" customWidth="1"/>
    <col min="2983" max="2983" width="9.7109375" style="1" customWidth="1"/>
    <col min="2984" max="2984" width="11.85546875" style="1" customWidth="1"/>
    <col min="2985" max="2985" width="9" style="1" customWidth="1"/>
    <col min="2986" max="2986" width="9.7109375" style="1" customWidth="1"/>
    <col min="2987" max="2987" width="9.28515625" style="1" customWidth="1"/>
    <col min="2988" max="2988" width="8.7109375" style="1" customWidth="1"/>
    <col min="2989" max="2989" width="6.85546875" style="1" customWidth="1"/>
    <col min="2990" max="3234" width="9.140625" style="1" customWidth="1"/>
    <col min="3235" max="3235" width="3.7109375" style="1"/>
    <col min="3236" max="3236" width="4.5703125" style="1" customWidth="1"/>
    <col min="3237" max="3237" width="5.85546875" style="1" customWidth="1"/>
    <col min="3238" max="3238" width="36" style="1" customWidth="1"/>
    <col min="3239" max="3239" width="9.7109375" style="1" customWidth="1"/>
    <col min="3240" max="3240" width="11.85546875" style="1" customWidth="1"/>
    <col min="3241" max="3241" width="9" style="1" customWidth="1"/>
    <col min="3242" max="3242" width="9.7109375" style="1" customWidth="1"/>
    <col min="3243" max="3243" width="9.28515625" style="1" customWidth="1"/>
    <col min="3244" max="3244" width="8.7109375" style="1" customWidth="1"/>
    <col min="3245" max="3245" width="6.85546875" style="1" customWidth="1"/>
    <col min="3246" max="3490" width="9.140625" style="1" customWidth="1"/>
    <col min="3491" max="3491" width="3.7109375" style="1"/>
    <col min="3492" max="3492" width="4.5703125" style="1" customWidth="1"/>
    <col min="3493" max="3493" width="5.85546875" style="1" customWidth="1"/>
    <col min="3494" max="3494" width="36" style="1" customWidth="1"/>
    <col min="3495" max="3495" width="9.7109375" style="1" customWidth="1"/>
    <col min="3496" max="3496" width="11.85546875" style="1" customWidth="1"/>
    <col min="3497" max="3497" width="9" style="1" customWidth="1"/>
    <col min="3498" max="3498" width="9.7109375" style="1" customWidth="1"/>
    <col min="3499" max="3499" width="9.28515625" style="1" customWidth="1"/>
    <col min="3500" max="3500" width="8.7109375" style="1" customWidth="1"/>
    <col min="3501" max="3501" width="6.85546875" style="1" customWidth="1"/>
    <col min="3502" max="3746" width="9.140625" style="1" customWidth="1"/>
    <col min="3747" max="3747" width="3.7109375" style="1"/>
    <col min="3748" max="3748" width="4.5703125" style="1" customWidth="1"/>
    <col min="3749" max="3749" width="5.85546875" style="1" customWidth="1"/>
    <col min="3750" max="3750" width="36" style="1" customWidth="1"/>
    <col min="3751" max="3751" width="9.7109375" style="1" customWidth="1"/>
    <col min="3752" max="3752" width="11.85546875" style="1" customWidth="1"/>
    <col min="3753" max="3753" width="9" style="1" customWidth="1"/>
    <col min="3754" max="3754" width="9.7109375" style="1" customWidth="1"/>
    <col min="3755" max="3755" width="9.28515625" style="1" customWidth="1"/>
    <col min="3756" max="3756" width="8.7109375" style="1" customWidth="1"/>
    <col min="3757" max="3757" width="6.85546875" style="1" customWidth="1"/>
    <col min="3758" max="4002" width="9.140625" style="1" customWidth="1"/>
    <col min="4003" max="4003" width="3.7109375" style="1"/>
    <col min="4004" max="4004" width="4.5703125" style="1" customWidth="1"/>
    <col min="4005" max="4005" width="5.85546875" style="1" customWidth="1"/>
    <col min="4006" max="4006" width="36" style="1" customWidth="1"/>
    <col min="4007" max="4007" width="9.7109375" style="1" customWidth="1"/>
    <col min="4008" max="4008" width="11.85546875" style="1" customWidth="1"/>
    <col min="4009" max="4009" width="9" style="1" customWidth="1"/>
    <col min="4010" max="4010" width="9.7109375" style="1" customWidth="1"/>
    <col min="4011" max="4011" width="9.28515625" style="1" customWidth="1"/>
    <col min="4012" max="4012" width="8.7109375" style="1" customWidth="1"/>
    <col min="4013" max="4013" width="6.85546875" style="1" customWidth="1"/>
    <col min="4014" max="4258" width="9.140625" style="1" customWidth="1"/>
    <col min="4259" max="4259" width="3.7109375" style="1"/>
    <col min="4260" max="4260" width="4.5703125" style="1" customWidth="1"/>
    <col min="4261" max="4261" width="5.85546875" style="1" customWidth="1"/>
    <col min="4262" max="4262" width="36" style="1" customWidth="1"/>
    <col min="4263" max="4263" width="9.7109375" style="1" customWidth="1"/>
    <col min="4264" max="4264" width="11.85546875" style="1" customWidth="1"/>
    <col min="4265" max="4265" width="9" style="1" customWidth="1"/>
    <col min="4266" max="4266" width="9.7109375" style="1" customWidth="1"/>
    <col min="4267" max="4267" width="9.28515625" style="1" customWidth="1"/>
    <col min="4268" max="4268" width="8.7109375" style="1" customWidth="1"/>
    <col min="4269" max="4269" width="6.85546875" style="1" customWidth="1"/>
    <col min="4270" max="4514" width="9.140625" style="1" customWidth="1"/>
    <col min="4515" max="4515" width="3.7109375" style="1"/>
    <col min="4516" max="4516" width="4.5703125" style="1" customWidth="1"/>
    <col min="4517" max="4517" width="5.85546875" style="1" customWidth="1"/>
    <col min="4518" max="4518" width="36" style="1" customWidth="1"/>
    <col min="4519" max="4519" width="9.7109375" style="1" customWidth="1"/>
    <col min="4520" max="4520" width="11.85546875" style="1" customWidth="1"/>
    <col min="4521" max="4521" width="9" style="1" customWidth="1"/>
    <col min="4522" max="4522" width="9.7109375" style="1" customWidth="1"/>
    <col min="4523" max="4523" width="9.28515625" style="1" customWidth="1"/>
    <col min="4524" max="4524" width="8.7109375" style="1" customWidth="1"/>
    <col min="4525" max="4525" width="6.85546875" style="1" customWidth="1"/>
    <col min="4526" max="4770" width="9.140625" style="1" customWidth="1"/>
    <col min="4771" max="4771" width="3.7109375" style="1"/>
    <col min="4772" max="4772" width="4.5703125" style="1" customWidth="1"/>
    <col min="4773" max="4773" width="5.85546875" style="1" customWidth="1"/>
    <col min="4774" max="4774" width="36" style="1" customWidth="1"/>
    <col min="4775" max="4775" width="9.7109375" style="1" customWidth="1"/>
    <col min="4776" max="4776" width="11.85546875" style="1" customWidth="1"/>
    <col min="4777" max="4777" width="9" style="1" customWidth="1"/>
    <col min="4778" max="4778" width="9.7109375" style="1" customWidth="1"/>
    <col min="4779" max="4779" width="9.28515625" style="1" customWidth="1"/>
    <col min="4780" max="4780" width="8.7109375" style="1" customWidth="1"/>
    <col min="4781" max="4781" width="6.85546875" style="1" customWidth="1"/>
    <col min="4782" max="5026" width="9.140625" style="1" customWidth="1"/>
    <col min="5027" max="5027" width="3.7109375" style="1"/>
    <col min="5028" max="5028" width="4.5703125" style="1" customWidth="1"/>
    <col min="5029" max="5029" width="5.85546875" style="1" customWidth="1"/>
    <col min="5030" max="5030" width="36" style="1" customWidth="1"/>
    <col min="5031" max="5031" width="9.7109375" style="1" customWidth="1"/>
    <col min="5032" max="5032" width="11.85546875" style="1" customWidth="1"/>
    <col min="5033" max="5033" width="9" style="1" customWidth="1"/>
    <col min="5034" max="5034" width="9.7109375" style="1" customWidth="1"/>
    <col min="5035" max="5035" width="9.28515625" style="1" customWidth="1"/>
    <col min="5036" max="5036" width="8.7109375" style="1" customWidth="1"/>
    <col min="5037" max="5037" width="6.85546875" style="1" customWidth="1"/>
    <col min="5038" max="5282" width="9.140625" style="1" customWidth="1"/>
    <col min="5283" max="5283" width="3.7109375" style="1"/>
    <col min="5284" max="5284" width="4.5703125" style="1" customWidth="1"/>
    <col min="5285" max="5285" width="5.85546875" style="1" customWidth="1"/>
    <col min="5286" max="5286" width="36" style="1" customWidth="1"/>
    <col min="5287" max="5287" width="9.7109375" style="1" customWidth="1"/>
    <col min="5288" max="5288" width="11.85546875" style="1" customWidth="1"/>
    <col min="5289" max="5289" width="9" style="1" customWidth="1"/>
    <col min="5290" max="5290" width="9.7109375" style="1" customWidth="1"/>
    <col min="5291" max="5291" width="9.28515625" style="1" customWidth="1"/>
    <col min="5292" max="5292" width="8.7109375" style="1" customWidth="1"/>
    <col min="5293" max="5293" width="6.85546875" style="1" customWidth="1"/>
    <col min="5294" max="5538" width="9.140625" style="1" customWidth="1"/>
    <col min="5539" max="5539" width="3.7109375" style="1"/>
    <col min="5540" max="5540" width="4.5703125" style="1" customWidth="1"/>
    <col min="5541" max="5541" width="5.85546875" style="1" customWidth="1"/>
    <col min="5542" max="5542" width="36" style="1" customWidth="1"/>
    <col min="5543" max="5543" width="9.7109375" style="1" customWidth="1"/>
    <col min="5544" max="5544" width="11.85546875" style="1" customWidth="1"/>
    <col min="5545" max="5545" width="9" style="1" customWidth="1"/>
    <col min="5546" max="5546" width="9.7109375" style="1" customWidth="1"/>
    <col min="5547" max="5547" width="9.28515625" style="1" customWidth="1"/>
    <col min="5548" max="5548" width="8.7109375" style="1" customWidth="1"/>
    <col min="5549" max="5549" width="6.85546875" style="1" customWidth="1"/>
    <col min="5550" max="5794" width="9.140625" style="1" customWidth="1"/>
    <col min="5795" max="5795" width="3.7109375" style="1"/>
    <col min="5796" max="5796" width="4.5703125" style="1" customWidth="1"/>
    <col min="5797" max="5797" width="5.85546875" style="1" customWidth="1"/>
    <col min="5798" max="5798" width="36" style="1" customWidth="1"/>
    <col min="5799" max="5799" width="9.7109375" style="1" customWidth="1"/>
    <col min="5800" max="5800" width="11.85546875" style="1" customWidth="1"/>
    <col min="5801" max="5801" width="9" style="1" customWidth="1"/>
    <col min="5802" max="5802" width="9.7109375" style="1" customWidth="1"/>
    <col min="5803" max="5803" width="9.28515625" style="1" customWidth="1"/>
    <col min="5804" max="5804" width="8.7109375" style="1" customWidth="1"/>
    <col min="5805" max="5805" width="6.85546875" style="1" customWidth="1"/>
    <col min="5806" max="6050" width="9.140625" style="1" customWidth="1"/>
    <col min="6051" max="6051" width="3.7109375" style="1"/>
    <col min="6052" max="6052" width="4.5703125" style="1" customWidth="1"/>
    <col min="6053" max="6053" width="5.85546875" style="1" customWidth="1"/>
    <col min="6054" max="6054" width="36" style="1" customWidth="1"/>
    <col min="6055" max="6055" width="9.7109375" style="1" customWidth="1"/>
    <col min="6056" max="6056" width="11.85546875" style="1" customWidth="1"/>
    <col min="6057" max="6057" width="9" style="1" customWidth="1"/>
    <col min="6058" max="6058" width="9.7109375" style="1" customWidth="1"/>
    <col min="6059" max="6059" width="9.28515625" style="1" customWidth="1"/>
    <col min="6060" max="6060" width="8.7109375" style="1" customWidth="1"/>
    <col min="6061" max="6061" width="6.85546875" style="1" customWidth="1"/>
    <col min="6062" max="6306" width="9.140625" style="1" customWidth="1"/>
    <col min="6307" max="6307" width="3.7109375" style="1"/>
    <col min="6308" max="6308" width="4.5703125" style="1" customWidth="1"/>
    <col min="6309" max="6309" width="5.85546875" style="1" customWidth="1"/>
    <col min="6310" max="6310" width="36" style="1" customWidth="1"/>
    <col min="6311" max="6311" width="9.7109375" style="1" customWidth="1"/>
    <col min="6312" max="6312" width="11.85546875" style="1" customWidth="1"/>
    <col min="6313" max="6313" width="9" style="1" customWidth="1"/>
    <col min="6314" max="6314" width="9.7109375" style="1" customWidth="1"/>
    <col min="6315" max="6315" width="9.28515625" style="1" customWidth="1"/>
    <col min="6316" max="6316" width="8.7109375" style="1" customWidth="1"/>
    <col min="6317" max="6317" width="6.85546875" style="1" customWidth="1"/>
    <col min="6318" max="6562" width="9.140625" style="1" customWidth="1"/>
    <col min="6563" max="6563" width="3.7109375" style="1"/>
    <col min="6564" max="6564" width="4.5703125" style="1" customWidth="1"/>
    <col min="6565" max="6565" width="5.85546875" style="1" customWidth="1"/>
    <col min="6566" max="6566" width="36" style="1" customWidth="1"/>
    <col min="6567" max="6567" width="9.7109375" style="1" customWidth="1"/>
    <col min="6568" max="6568" width="11.85546875" style="1" customWidth="1"/>
    <col min="6569" max="6569" width="9" style="1" customWidth="1"/>
    <col min="6570" max="6570" width="9.7109375" style="1" customWidth="1"/>
    <col min="6571" max="6571" width="9.28515625" style="1" customWidth="1"/>
    <col min="6572" max="6572" width="8.7109375" style="1" customWidth="1"/>
    <col min="6573" max="6573" width="6.85546875" style="1" customWidth="1"/>
    <col min="6574" max="6818" width="9.140625" style="1" customWidth="1"/>
    <col min="6819" max="6819" width="3.7109375" style="1"/>
    <col min="6820" max="6820" width="4.5703125" style="1" customWidth="1"/>
    <col min="6821" max="6821" width="5.85546875" style="1" customWidth="1"/>
    <col min="6822" max="6822" width="36" style="1" customWidth="1"/>
    <col min="6823" max="6823" width="9.7109375" style="1" customWidth="1"/>
    <col min="6824" max="6824" width="11.85546875" style="1" customWidth="1"/>
    <col min="6825" max="6825" width="9" style="1" customWidth="1"/>
    <col min="6826" max="6826" width="9.7109375" style="1" customWidth="1"/>
    <col min="6827" max="6827" width="9.28515625" style="1" customWidth="1"/>
    <col min="6828" max="6828" width="8.7109375" style="1" customWidth="1"/>
    <col min="6829" max="6829" width="6.85546875" style="1" customWidth="1"/>
    <col min="6830" max="7074" width="9.140625" style="1" customWidth="1"/>
    <col min="7075" max="7075" width="3.7109375" style="1"/>
    <col min="7076" max="7076" width="4.5703125" style="1" customWidth="1"/>
    <col min="7077" max="7077" width="5.85546875" style="1" customWidth="1"/>
    <col min="7078" max="7078" width="36" style="1" customWidth="1"/>
    <col min="7079" max="7079" width="9.7109375" style="1" customWidth="1"/>
    <col min="7080" max="7080" width="11.85546875" style="1" customWidth="1"/>
    <col min="7081" max="7081" width="9" style="1" customWidth="1"/>
    <col min="7082" max="7082" width="9.7109375" style="1" customWidth="1"/>
    <col min="7083" max="7083" width="9.28515625" style="1" customWidth="1"/>
    <col min="7084" max="7084" width="8.7109375" style="1" customWidth="1"/>
    <col min="7085" max="7085" width="6.85546875" style="1" customWidth="1"/>
    <col min="7086" max="7330" width="9.140625" style="1" customWidth="1"/>
    <col min="7331" max="7331" width="3.7109375" style="1"/>
    <col min="7332" max="7332" width="4.5703125" style="1" customWidth="1"/>
    <col min="7333" max="7333" width="5.85546875" style="1" customWidth="1"/>
    <col min="7334" max="7334" width="36" style="1" customWidth="1"/>
    <col min="7335" max="7335" width="9.7109375" style="1" customWidth="1"/>
    <col min="7336" max="7336" width="11.85546875" style="1" customWidth="1"/>
    <col min="7337" max="7337" width="9" style="1" customWidth="1"/>
    <col min="7338" max="7338" width="9.7109375" style="1" customWidth="1"/>
    <col min="7339" max="7339" width="9.28515625" style="1" customWidth="1"/>
    <col min="7340" max="7340" width="8.7109375" style="1" customWidth="1"/>
    <col min="7341" max="7341" width="6.85546875" style="1" customWidth="1"/>
    <col min="7342" max="7586" width="9.140625" style="1" customWidth="1"/>
    <col min="7587" max="7587" width="3.7109375" style="1"/>
    <col min="7588" max="7588" width="4.5703125" style="1" customWidth="1"/>
    <col min="7589" max="7589" width="5.85546875" style="1" customWidth="1"/>
    <col min="7590" max="7590" width="36" style="1" customWidth="1"/>
    <col min="7591" max="7591" width="9.7109375" style="1" customWidth="1"/>
    <col min="7592" max="7592" width="11.85546875" style="1" customWidth="1"/>
    <col min="7593" max="7593" width="9" style="1" customWidth="1"/>
    <col min="7594" max="7594" width="9.7109375" style="1" customWidth="1"/>
    <col min="7595" max="7595" width="9.28515625" style="1" customWidth="1"/>
    <col min="7596" max="7596" width="8.7109375" style="1" customWidth="1"/>
    <col min="7597" max="7597" width="6.85546875" style="1" customWidth="1"/>
    <col min="7598" max="7842" width="9.140625" style="1" customWidth="1"/>
    <col min="7843" max="7843" width="3.7109375" style="1"/>
    <col min="7844" max="7844" width="4.5703125" style="1" customWidth="1"/>
    <col min="7845" max="7845" width="5.85546875" style="1" customWidth="1"/>
    <col min="7846" max="7846" width="36" style="1" customWidth="1"/>
    <col min="7847" max="7847" width="9.7109375" style="1" customWidth="1"/>
    <col min="7848" max="7848" width="11.85546875" style="1" customWidth="1"/>
    <col min="7849" max="7849" width="9" style="1" customWidth="1"/>
    <col min="7850" max="7850" width="9.7109375" style="1" customWidth="1"/>
    <col min="7851" max="7851" width="9.28515625" style="1" customWidth="1"/>
    <col min="7852" max="7852" width="8.7109375" style="1" customWidth="1"/>
    <col min="7853" max="7853" width="6.85546875" style="1" customWidth="1"/>
    <col min="7854" max="8098" width="9.140625" style="1" customWidth="1"/>
    <col min="8099" max="8099" width="3.7109375" style="1"/>
    <col min="8100" max="8100" width="4.5703125" style="1" customWidth="1"/>
    <col min="8101" max="8101" width="5.85546875" style="1" customWidth="1"/>
    <col min="8102" max="8102" width="36" style="1" customWidth="1"/>
    <col min="8103" max="8103" width="9.7109375" style="1" customWidth="1"/>
    <col min="8104" max="8104" width="11.85546875" style="1" customWidth="1"/>
    <col min="8105" max="8105" width="9" style="1" customWidth="1"/>
    <col min="8106" max="8106" width="9.7109375" style="1" customWidth="1"/>
    <col min="8107" max="8107" width="9.28515625" style="1" customWidth="1"/>
    <col min="8108" max="8108" width="8.7109375" style="1" customWidth="1"/>
    <col min="8109" max="8109" width="6.85546875" style="1" customWidth="1"/>
    <col min="8110" max="8354" width="9.140625" style="1" customWidth="1"/>
    <col min="8355" max="8355" width="3.7109375" style="1"/>
    <col min="8356" max="8356" width="4.5703125" style="1" customWidth="1"/>
    <col min="8357" max="8357" width="5.85546875" style="1" customWidth="1"/>
    <col min="8358" max="8358" width="36" style="1" customWidth="1"/>
    <col min="8359" max="8359" width="9.7109375" style="1" customWidth="1"/>
    <col min="8360" max="8360" width="11.85546875" style="1" customWidth="1"/>
    <col min="8361" max="8361" width="9" style="1" customWidth="1"/>
    <col min="8362" max="8362" width="9.7109375" style="1" customWidth="1"/>
    <col min="8363" max="8363" width="9.28515625" style="1" customWidth="1"/>
    <col min="8364" max="8364" width="8.7109375" style="1" customWidth="1"/>
    <col min="8365" max="8365" width="6.85546875" style="1" customWidth="1"/>
    <col min="8366" max="8610" width="9.140625" style="1" customWidth="1"/>
    <col min="8611" max="8611" width="3.7109375" style="1"/>
    <col min="8612" max="8612" width="4.5703125" style="1" customWidth="1"/>
    <col min="8613" max="8613" width="5.85546875" style="1" customWidth="1"/>
    <col min="8614" max="8614" width="36" style="1" customWidth="1"/>
    <col min="8615" max="8615" width="9.7109375" style="1" customWidth="1"/>
    <col min="8616" max="8616" width="11.85546875" style="1" customWidth="1"/>
    <col min="8617" max="8617" width="9" style="1" customWidth="1"/>
    <col min="8618" max="8618" width="9.7109375" style="1" customWidth="1"/>
    <col min="8619" max="8619" width="9.28515625" style="1" customWidth="1"/>
    <col min="8620" max="8620" width="8.7109375" style="1" customWidth="1"/>
    <col min="8621" max="8621" width="6.85546875" style="1" customWidth="1"/>
    <col min="8622" max="8866" width="9.140625" style="1" customWidth="1"/>
    <col min="8867" max="8867" width="3.7109375" style="1"/>
    <col min="8868" max="8868" width="4.5703125" style="1" customWidth="1"/>
    <col min="8869" max="8869" width="5.85546875" style="1" customWidth="1"/>
    <col min="8870" max="8870" width="36" style="1" customWidth="1"/>
    <col min="8871" max="8871" width="9.7109375" style="1" customWidth="1"/>
    <col min="8872" max="8872" width="11.85546875" style="1" customWidth="1"/>
    <col min="8873" max="8873" width="9" style="1" customWidth="1"/>
    <col min="8874" max="8874" width="9.7109375" style="1" customWidth="1"/>
    <col min="8875" max="8875" width="9.28515625" style="1" customWidth="1"/>
    <col min="8876" max="8876" width="8.7109375" style="1" customWidth="1"/>
    <col min="8877" max="8877" width="6.85546875" style="1" customWidth="1"/>
    <col min="8878" max="9122" width="9.140625" style="1" customWidth="1"/>
    <col min="9123" max="9123" width="3.7109375" style="1"/>
    <col min="9124" max="9124" width="4.5703125" style="1" customWidth="1"/>
    <col min="9125" max="9125" width="5.85546875" style="1" customWidth="1"/>
    <col min="9126" max="9126" width="36" style="1" customWidth="1"/>
    <col min="9127" max="9127" width="9.7109375" style="1" customWidth="1"/>
    <col min="9128" max="9128" width="11.85546875" style="1" customWidth="1"/>
    <col min="9129" max="9129" width="9" style="1" customWidth="1"/>
    <col min="9130" max="9130" width="9.7109375" style="1" customWidth="1"/>
    <col min="9131" max="9131" width="9.28515625" style="1" customWidth="1"/>
    <col min="9132" max="9132" width="8.7109375" style="1" customWidth="1"/>
    <col min="9133" max="9133" width="6.85546875" style="1" customWidth="1"/>
    <col min="9134" max="9378" width="9.140625" style="1" customWidth="1"/>
    <col min="9379" max="9379" width="3.7109375" style="1"/>
    <col min="9380" max="9380" width="4.5703125" style="1" customWidth="1"/>
    <col min="9381" max="9381" width="5.85546875" style="1" customWidth="1"/>
    <col min="9382" max="9382" width="36" style="1" customWidth="1"/>
    <col min="9383" max="9383" width="9.7109375" style="1" customWidth="1"/>
    <col min="9384" max="9384" width="11.85546875" style="1" customWidth="1"/>
    <col min="9385" max="9385" width="9" style="1" customWidth="1"/>
    <col min="9386" max="9386" width="9.7109375" style="1" customWidth="1"/>
    <col min="9387" max="9387" width="9.28515625" style="1" customWidth="1"/>
    <col min="9388" max="9388" width="8.7109375" style="1" customWidth="1"/>
    <col min="9389" max="9389" width="6.85546875" style="1" customWidth="1"/>
    <col min="9390" max="9634" width="9.140625" style="1" customWidth="1"/>
    <col min="9635" max="9635" width="3.7109375" style="1"/>
    <col min="9636" max="9636" width="4.5703125" style="1" customWidth="1"/>
    <col min="9637" max="9637" width="5.85546875" style="1" customWidth="1"/>
    <col min="9638" max="9638" width="36" style="1" customWidth="1"/>
    <col min="9639" max="9639" width="9.7109375" style="1" customWidth="1"/>
    <col min="9640" max="9640" width="11.85546875" style="1" customWidth="1"/>
    <col min="9641" max="9641" width="9" style="1" customWidth="1"/>
    <col min="9642" max="9642" width="9.7109375" style="1" customWidth="1"/>
    <col min="9643" max="9643" width="9.28515625" style="1" customWidth="1"/>
    <col min="9644" max="9644" width="8.7109375" style="1" customWidth="1"/>
    <col min="9645" max="9645" width="6.85546875" style="1" customWidth="1"/>
    <col min="9646" max="9890" width="9.140625" style="1" customWidth="1"/>
    <col min="9891" max="9891" width="3.7109375" style="1"/>
    <col min="9892" max="9892" width="4.5703125" style="1" customWidth="1"/>
    <col min="9893" max="9893" width="5.85546875" style="1" customWidth="1"/>
    <col min="9894" max="9894" width="36" style="1" customWidth="1"/>
    <col min="9895" max="9895" width="9.7109375" style="1" customWidth="1"/>
    <col min="9896" max="9896" width="11.85546875" style="1" customWidth="1"/>
    <col min="9897" max="9897" width="9" style="1" customWidth="1"/>
    <col min="9898" max="9898" width="9.7109375" style="1" customWidth="1"/>
    <col min="9899" max="9899" width="9.28515625" style="1" customWidth="1"/>
    <col min="9900" max="9900" width="8.7109375" style="1" customWidth="1"/>
    <col min="9901" max="9901" width="6.85546875" style="1" customWidth="1"/>
    <col min="9902" max="10146" width="9.140625" style="1" customWidth="1"/>
    <col min="10147" max="10147" width="3.7109375" style="1"/>
    <col min="10148" max="10148" width="4.5703125" style="1" customWidth="1"/>
    <col min="10149" max="10149" width="5.85546875" style="1" customWidth="1"/>
    <col min="10150" max="10150" width="36" style="1" customWidth="1"/>
    <col min="10151" max="10151" width="9.7109375" style="1" customWidth="1"/>
    <col min="10152" max="10152" width="11.85546875" style="1" customWidth="1"/>
    <col min="10153" max="10153" width="9" style="1" customWidth="1"/>
    <col min="10154" max="10154" width="9.7109375" style="1" customWidth="1"/>
    <col min="10155" max="10155" width="9.28515625" style="1" customWidth="1"/>
    <col min="10156" max="10156" width="8.7109375" style="1" customWidth="1"/>
    <col min="10157" max="10157" width="6.85546875" style="1" customWidth="1"/>
    <col min="10158" max="10402" width="9.140625" style="1" customWidth="1"/>
    <col min="10403" max="10403" width="3.7109375" style="1"/>
    <col min="10404" max="10404" width="4.5703125" style="1" customWidth="1"/>
    <col min="10405" max="10405" width="5.85546875" style="1" customWidth="1"/>
    <col min="10406" max="10406" width="36" style="1" customWidth="1"/>
    <col min="10407" max="10407" width="9.7109375" style="1" customWidth="1"/>
    <col min="10408" max="10408" width="11.85546875" style="1" customWidth="1"/>
    <col min="10409" max="10409" width="9" style="1" customWidth="1"/>
    <col min="10410" max="10410" width="9.7109375" style="1" customWidth="1"/>
    <col min="10411" max="10411" width="9.28515625" style="1" customWidth="1"/>
    <col min="10412" max="10412" width="8.7109375" style="1" customWidth="1"/>
    <col min="10413" max="10413" width="6.85546875" style="1" customWidth="1"/>
    <col min="10414" max="10658" width="9.140625" style="1" customWidth="1"/>
    <col min="10659" max="10659" width="3.7109375" style="1"/>
    <col min="10660" max="10660" width="4.5703125" style="1" customWidth="1"/>
    <col min="10661" max="10661" width="5.85546875" style="1" customWidth="1"/>
    <col min="10662" max="10662" width="36" style="1" customWidth="1"/>
    <col min="10663" max="10663" width="9.7109375" style="1" customWidth="1"/>
    <col min="10664" max="10664" width="11.85546875" style="1" customWidth="1"/>
    <col min="10665" max="10665" width="9" style="1" customWidth="1"/>
    <col min="10666" max="10666" width="9.7109375" style="1" customWidth="1"/>
    <col min="10667" max="10667" width="9.28515625" style="1" customWidth="1"/>
    <col min="10668" max="10668" width="8.7109375" style="1" customWidth="1"/>
    <col min="10669" max="10669" width="6.85546875" style="1" customWidth="1"/>
    <col min="10670" max="10914" width="9.140625" style="1" customWidth="1"/>
    <col min="10915" max="10915" width="3.7109375" style="1"/>
    <col min="10916" max="10916" width="4.5703125" style="1" customWidth="1"/>
    <col min="10917" max="10917" width="5.85546875" style="1" customWidth="1"/>
    <col min="10918" max="10918" width="36" style="1" customWidth="1"/>
    <col min="10919" max="10919" width="9.7109375" style="1" customWidth="1"/>
    <col min="10920" max="10920" width="11.85546875" style="1" customWidth="1"/>
    <col min="10921" max="10921" width="9" style="1" customWidth="1"/>
    <col min="10922" max="10922" width="9.7109375" style="1" customWidth="1"/>
    <col min="10923" max="10923" width="9.28515625" style="1" customWidth="1"/>
    <col min="10924" max="10924" width="8.7109375" style="1" customWidth="1"/>
    <col min="10925" max="10925" width="6.85546875" style="1" customWidth="1"/>
    <col min="10926" max="11170" width="9.140625" style="1" customWidth="1"/>
    <col min="11171" max="11171" width="3.7109375" style="1"/>
    <col min="11172" max="11172" width="4.5703125" style="1" customWidth="1"/>
    <col min="11173" max="11173" width="5.85546875" style="1" customWidth="1"/>
    <col min="11174" max="11174" width="36" style="1" customWidth="1"/>
    <col min="11175" max="11175" width="9.7109375" style="1" customWidth="1"/>
    <col min="11176" max="11176" width="11.85546875" style="1" customWidth="1"/>
    <col min="11177" max="11177" width="9" style="1" customWidth="1"/>
    <col min="11178" max="11178" width="9.7109375" style="1" customWidth="1"/>
    <col min="11179" max="11179" width="9.28515625" style="1" customWidth="1"/>
    <col min="11180" max="11180" width="8.7109375" style="1" customWidth="1"/>
    <col min="11181" max="11181" width="6.85546875" style="1" customWidth="1"/>
    <col min="11182" max="11426" width="9.140625" style="1" customWidth="1"/>
    <col min="11427" max="11427" width="3.7109375" style="1"/>
    <col min="11428" max="11428" width="4.5703125" style="1" customWidth="1"/>
    <col min="11429" max="11429" width="5.85546875" style="1" customWidth="1"/>
    <col min="11430" max="11430" width="36" style="1" customWidth="1"/>
    <col min="11431" max="11431" width="9.7109375" style="1" customWidth="1"/>
    <col min="11432" max="11432" width="11.85546875" style="1" customWidth="1"/>
    <col min="11433" max="11433" width="9" style="1" customWidth="1"/>
    <col min="11434" max="11434" width="9.7109375" style="1" customWidth="1"/>
    <col min="11435" max="11435" width="9.28515625" style="1" customWidth="1"/>
    <col min="11436" max="11436" width="8.7109375" style="1" customWidth="1"/>
    <col min="11437" max="11437" width="6.85546875" style="1" customWidth="1"/>
    <col min="11438" max="11682" width="9.140625" style="1" customWidth="1"/>
    <col min="11683" max="11683" width="3.7109375" style="1"/>
    <col min="11684" max="11684" width="4.5703125" style="1" customWidth="1"/>
    <col min="11685" max="11685" width="5.85546875" style="1" customWidth="1"/>
    <col min="11686" max="11686" width="36" style="1" customWidth="1"/>
    <col min="11687" max="11687" width="9.7109375" style="1" customWidth="1"/>
    <col min="11688" max="11688" width="11.85546875" style="1" customWidth="1"/>
    <col min="11689" max="11689" width="9" style="1" customWidth="1"/>
    <col min="11690" max="11690" width="9.7109375" style="1" customWidth="1"/>
    <col min="11691" max="11691" width="9.28515625" style="1" customWidth="1"/>
    <col min="11692" max="11692" width="8.7109375" style="1" customWidth="1"/>
    <col min="11693" max="11693" width="6.85546875" style="1" customWidth="1"/>
    <col min="11694" max="11938" width="9.140625" style="1" customWidth="1"/>
    <col min="11939" max="11939" width="3.7109375" style="1"/>
    <col min="11940" max="11940" width="4.5703125" style="1" customWidth="1"/>
    <col min="11941" max="11941" width="5.85546875" style="1" customWidth="1"/>
    <col min="11942" max="11942" width="36" style="1" customWidth="1"/>
    <col min="11943" max="11943" width="9.7109375" style="1" customWidth="1"/>
    <col min="11944" max="11944" width="11.85546875" style="1" customWidth="1"/>
    <col min="11945" max="11945" width="9" style="1" customWidth="1"/>
    <col min="11946" max="11946" width="9.7109375" style="1" customWidth="1"/>
    <col min="11947" max="11947" width="9.28515625" style="1" customWidth="1"/>
    <col min="11948" max="11948" width="8.7109375" style="1" customWidth="1"/>
    <col min="11949" max="11949" width="6.85546875" style="1" customWidth="1"/>
    <col min="11950" max="12194" width="9.140625" style="1" customWidth="1"/>
    <col min="12195" max="12195" width="3.7109375" style="1"/>
    <col min="12196" max="12196" width="4.5703125" style="1" customWidth="1"/>
    <col min="12197" max="12197" width="5.85546875" style="1" customWidth="1"/>
    <col min="12198" max="12198" width="36" style="1" customWidth="1"/>
    <col min="12199" max="12199" width="9.7109375" style="1" customWidth="1"/>
    <col min="12200" max="12200" width="11.85546875" style="1" customWidth="1"/>
    <col min="12201" max="12201" width="9" style="1" customWidth="1"/>
    <col min="12202" max="12202" width="9.7109375" style="1" customWidth="1"/>
    <col min="12203" max="12203" width="9.28515625" style="1" customWidth="1"/>
    <col min="12204" max="12204" width="8.7109375" style="1" customWidth="1"/>
    <col min="12205" max="12205" width="6.85546875" style="1" customWidth="1"/>
    <col min="12206" max="12450" width="9.140625" style="1" customWidth="1"/>
    <col min="12451" max="12451" width="3.7109375" style="1"/>
    <col min="12452" max="12452" width="4.5703125" style="1" customWidth="1"/>
    <col min="12453" max="12453" width="5.85546875" style="1" customWidth="1"/>
    <col min="12454" max="12454" width="36" style="1" customWidth="1"/>
    <col min="12455" max="12455" width="9.7109375" style="1" customWidth="1"/>
    <col min="12456" max="12456" width="11.85546875" style="1" customWidth="1"/>
    <col min="12457" max="12457" width="9" style="1" customWidth="1"/>
    <col min="12458" max="12458" width="9.7109375" style="1" customWidth="1"/>
    <col min="12459" max="12459" width="9.28515625" style="1" customWidth="1"/>
    <col min="12460" max="12460" width="8.7109375" style="1" customWidth="1"/>
    <col min="12461" max="12461" width="6.85546875" style="1" customWidth="1"/>
    <col min="12462" max="12706" width="9.140625" style="1" customWidth="1"/>
    <col min="12707" max="12707" width="3.7109375" style="1"/>
    <col min="12708" max="12708" width="4.5703125" style="1" customWidth="1"/>
    <col min="12709" max="12709" width="5.85546875" style="1" customWidth="1"/>
    <col min="12710" max="12710" width="36" style="1" customWidth="1"/>
    <col min="12711" max="12711" width="9.7109375" style="1" customWidth="1"/>
    <col min="12712" max="12712" width="11.85546875" style="1" customWidth="1"/>
    <col min="12713" max="12713" width="9" style="1" customWidth="1"/>
    <col min="12714" max="12714" width="9.7109375" style="1" customWidth="1"/>
    <col min="12715" max="12715" width="9.28515625" style="1" customWidth="1"/>
    <col min="12716" max="12716" width="8.7109375" style="1" customWidth="1"/>
    <col min="12717" max="12717" width="6.85546875" style="1" customWidth="1"/>
    <col min="12718" max="12962" width="9.140625" style="1" customWidth="1"/>
    <col min="12963" max="12963" width="3.7109375" style="1"/>
    <col min="12964" max="12964" width="4.5703125" style="1" customWidth="1"/>
    <col min="12965" max="12965" width="5.85546875" style="1" customWidth="1"/>
    <col min="12966" max="12966" width="36" style="1" customWidth="1"/>
    <col min="12967" max="12967" width="9.7109375" style="1" customWidth="1"/>
    <col min="12968" max="12968" width="11.85546875" style="1" customWidth="1"/>
    <col min="12969" max="12969" width="9" style="1" customWidth="1"/>
    <col min="12970" max="12970" width="9.7109375" style="1" customWidth="1"/>
    <col min="12971" max="12971" width="9.28515625" style="1" customWidth="1"/>
    <col min="12972" max="12972" width="8.7109375" style="1" customWidth="1"/>
    <col min="12973" max="12973" width="6.85546875" style="1" customWidth="1"/>
    <col min="12974" max="13218" width="9.140625" style="1" customWidth="1"/>
    <col min="13219" max="13219" width="3.7109375" style="1"/>
    <col min="13220" max="13220" width="4.5703125" style="1" customWidth="1"/>
    <col min="13221" max="13221" width="5.85546875" style="1" customWidth="1"/>
    <col min="13222" max="13222" width="36" style="1" customWidth="1"/>
    <col min="13223" max="13223" width="9.7109375" style="1" customWidth="1"/>
    <col min="13224" max="13224" width="11.85546875" style="1" customWidth="1"/>
    <col min="13225" max="13225" width="9" style="1" customWidth="1"/>
    <col min="13226" max="13226" width="9.7109375" style="1" customWidth="1"/>
    <col min="13227" max="13227" width="9.28515625" style="1" customWidth="1"/>
    <col min="13228" max="13228" width="8.7109375" style="1" customWidth="1"/>
    <col min="13229" max="13229" width="6.85546875" style="1" customWidth="1"/>
    <col min="13230" max="13474" width="9.140625" style="1" customWidth="1"/>
    <col min="13475" max="13475" width="3.7109375" style="1"/>
    <col min="13476" max="13476" width="4.5703125" style="1" customWidth="1"/>
    <col min="13477" max="13477" width="5.85546875" style="1" customWidth="1"/>
    <col min="13478" max="13478" width="36" style="1" customWidth="1"/>
    <col min="13479" max="13479" width="9.7109375" style="1" customWidth="1"/>
    <col min="13480" max="13480" width="11.85546875" style="1" customWidth="1"/>
    <col min="13481" max="13481" width="9" style="1" customWidth="1"/>
    <col min="13482" max="13482" width="9.7109375" style="1" customWidth="1"/>
    <col min="13483" max="13483" width="9.28515625" style="1" customWidth="1"/>
    <col min="13484" max="13484" width="8.7109375" style="1" customWidth="1"/>
    <col min="13485" max="13485" width="6.85546875" style="1" customWidth="1"/>
    <col min="13486" max="13730" width="9.140625" style="1" customWidth="1"/>
    <col min="13731" max="13731" width="3.7109375" style="1"/>
    <col min="13732" max="13732" width="4.5703125" style="1" customWidth="1"/>
    <col min="13733" max="13733" width="5.85546875" style="1" customWidth="1"/>
    <col min="13734" max="13734" width="36" style="1" customWidth="1"/>
    <col min="13735" max="13735" width="9.7109375" style="1" customWidth="1"/>
    <col min="13736" max="13736" width="11.85546875" style="1" customWidth="1"/>
    <col min="13737" max="13737" width="9" style="1" customWidth="1"/>
    <col min="13738" max="13738" width="9.7109375" style="1" customWidth="1"/>
    <col min="13739" max="13739" width="9.28515625" style="1" customWidth="1"/>
    <col min="13740" max="13740" width="8.7109375" style="1" customWidth="1"/>
    <col min="13741" max="13741" width="6.85546875" style="1" customWidth="1"/>
    <col min="13742" max="13986" width="9.140625" style="1" customWidth="1"/>
    <col min="13987" max="13987" width="3.7109375" style="1"/>
    <col min="13988" max="13988" width="4.5703125" style="1" customWidth="1"/>
    <col min="13989" max="13989" width="5.85546875" style="1" customWidth="1"/>
    <col min="13990" max="13990" width="36" style="1" customWidth="1"/>
    <col min="13991" max="13991" width="9.7109375" style="1" customWidth="1"/>
    <col min="13992" max="13992" width="11.85546875" style="1" customWidth="1"/>
    <col min="13993" max="13993" width="9" style="1" customWidth="1"/>
    <col min="13994" max="13994" width="9.7109375" style="1" customWidth="1"/>
    <col min="13995" max="13995" width="9.28515625" style="1" customWidth="1"/>
    <col min="13996" max="13996" width="8.7109375" style="1" customWidth="1"/>
    <col min="13997" max="13997" width="6.85546875" style="1" customWidth="1"/>
    <col min="13998" max="14242" width="9.140625" style="1" customWidth="1"/>
    <col min="14243" max="14243" width="3.7109375" style="1"/>
    <col min="14244" max="14244" width="4.5703125" style="1" customWidth="1"/>
    <col min="14245" max="14245" width="5.85546875" style="1" customWidth="1"/>
    <col min="14246" max="14246" width="36" style="1" customWidth="1"/>
    <col min="14247" max="14247" width="9.7109375" style="1" customWidth="1"/>
    <col min="14248" max="14248" width="11.85546875" style="1" customWidth="1"/>
    <col min="14249" max="14249" width="9" style="1" customWidth="1"/>
    <col min="14250" max="14250" width="9.7109375" style="1" customWidth="1"/>
    <col min="14251" max="14251" width="9.28515625" style="1" customWidth="1"/>
    <col min="14252" max="14252" width="8.7109375" style="1" customWidth="1"/>
    <col min="14253" max="14253" width="6.85546875" style="1" customWidth="1"/>
    <col min="14254" max="14498" width="9.140625" style="1" customWidth="1"/>
    <col min="14499" max="14499" width="3.7109375" style="1"/>
    <col min="14500" max="14500" width="4.5703125" style="1" customWidth="1"/>
    <col min="14501" max="14501" width="5.85546875" style="1" customWidth="1"/>
    <col min="14502" max="14502" width="36" style="1" customWidth="1"/>
    <col min="14503" max="14503" width="9.7109375" style="1" customWidth="1"/>
    <col min="14504" max="14504" width="11.85546875" style="1" customWidth="1"/>
    <col min="14505" max="14505" width="9" style="1" customWidth="1"/>
    <col min="14506" max="14506" width="9.7109375" style="1" customWidth="1"/>
    <col min="14507" max="14507" width="9.28515625" style="1" customWidth="1"/>
    <col min="14508" max="14508" width="8.7109375" style="1" customWidth="1"/>
    <col min="14509" max="14509" width="6.85546875" style="1" customWidth="1"/>
    <col min="14510" max="14754" width="9.140625" style="1" customWidth="1"/>
    <col min="14755" max="14755" width="3.7109375" style="1"/>
    <col min="14756" max="14756" width="4.5703125" style="1" customWidth="1"/>
    <col min="14757" max="14757" width="5.85546875" style="1" customWidth="1"/>
    <col min="14758" max="14758" width="36" style="1" customWidth="1"/>
    <col min="14759" max="14759" width="9.7109375" style="1" customWidth="1"/>
    <col min="14760" max="14760" width="11.85546875" style="1" customWidth="1"/>
    <col min="14761" max="14761" width="9" style="1" customWidth="1"/>
    <col min="14762" max="14762" width="9.7109375" style="1" customWidth="1"/>
    <col min="14763" max="14763" width="9.28515625" style="1" customWidth="1"/>
    <col min="14764" max="14764" width="8.7109375" style="1" customWidth="1"/>
    <col min="14765" max="14765" width="6.85546875" style="1" customWidth="1"/>
    <col min="14766" max="15010" width="9.140625" style="1" customWidth="1"/>
    <col min="15011" max="15011" width="3.7109375" style="1"/>
    <col min="15012" max="15012" width="4.5703125" style="1" customWidth="1"/>
    <col min="15013" max="15013" width="5.85546875" style="1" customWidth="1"/>
    <col min="15014" max="15014" width="36" style="1" customWidth="1"/>
    <col min="15015" max="15015" width="9.7109375" style="1" customWidth="1"/>
    <col min="15016" max="15016" width="11.85546875" style="1" customWidth="1"/>
    <col min="15017" max="15017" width="9" style="1" customWidth="1"/>
    <col min="15018" max="15018" width="9.7109375" style="1" customWidth="1"/>
    <col min="15019" max="15019" width="9.28515625" style="1" customWidth="1"/>
    <col min="15020" max="15020" width="8.7109375" style="1" customWidth="1"/>
    <col min="15021" max="15021" width="6.85546875" style="1" customWidth="1"/>
    <col min="15022" max="15266" width="9.140625" style="1" customWidth="1"/>
    <col min="15267" max="15267" width="3.7109375" style="1"/>
    <col min="15268" max="15268" width="4.5703125" style="1" customWidth="1"/>
    <col min="15269" max="15269" width="5.85546875" style="1" customWidth="1"/>
    <col min="15270" max="15270" width="36" style="1" customWidth="1"/>
    <col min="15271" max="15271" width="9.7109375" style="1" customWidth="1"/>
    <col min="15272" max="15272" width="11.85546875" style="1" customWidth="1"/>
    <col min="15273" max="15273" width="9" style="1" customWidth="1"/>
    <col min="15274" max="15274" width="9.7109375" style="1" customWidth="1"/>
    <col min="15275" max="15275" width="9.28515625" style="1" customWidth="1"/>
    <col min="15276" max="15276" width="8.7109375" style="1" customWidth="1"/>
    <col min="15277" max="15277" width="6.85546875" style="1" customWidth="1"/>
    <col min="15278" max="15522" width="9.140625" style="1" customWidth="1"/>
    <col min="15523" max="15523" width="3.7109375" style="1"/>
    <col min="15524" max="15524" width="4.5703125" style="1" customWidth="1"/>
    <col min="15525" max="15525" width="5.85546875" style="1" customWidth="1"/>
    <col min="15526" max="15526" width="36" style="1" customWidth="1"/>
    <col min="15527" max="15527" width="9.7109375" style="1" customWidth="1"/>
    <col min="15528" max="15528" width="11.85546875" style="1" customWidth="1"/>
    <col min="15529" max="15529" width="9" style="1" customWidth="1"/>
    <col min="15530" max="15530" width="9.7109375" style="1" customWidth="1"/>
    <col min="15531" max="15531" width="9.28515625" style="1" customWidth="1"/>
    <col min="15532" max="15532" width="8.7109375" style="1" customWidth="1"/>
    <col min="15533" max="15533" width="6.85546875" style="1" customWidth="1"/>
    <col min="15534" max="15778" width="9.140625" style="1" customWidth="1"/>
    <col min="15779" max="15779" width="3.7109375" style="1"/>
    <col min="15780" max="15780" width="4.5703125" style="1" customWidth="1"/>
    <col min="15781" max="15781" width="5.85546875" style="1" customWidth="1"/>
    <col min="15782" max="15782" width="36" style="1" customWidth="1"/>
    <col min="15783" max="15783" width="9.7109375" style="1" customWidth="1"/>
    <col min="15784" max="15784" width="11.85546875" style="1" customWidth="1"/>
    <col min="15785" max="15785" width="9" style="1" customWidth="1"/>
    <col min="15786" max="15786" width="9.7109375" style="1" customWidth="1"/>
    <col min="15787" max="15787" width="9.28515625" style="1" customWidth="1"/>
    <col min="15788" max="15788" width="8.7109375" style="1" customWidth="1"/>
    <col min="15789" max="15789" width="6.85546875" style="1" customWidth="1"/>
    <col min="15790" max="16034" width="9.140625" style="1" customWidth="1"/>
    <col min="16035" max="16035" width="3.7109375" style="1"/>
    <col min="16036" max="16036" width="4.5703125" style="1" customWidth="1"/>
    <col min="16037" max="16037" width="5.85546875" style="1" customWidth="1"/>
    <col min="16038" max="16038" width="36" style="1" customWidth="1"/>
    <col min="16039" max="16039" width="9.7109375" style="1" customWidth="1"/>
    <col min="16040" max="16040" width="11.85546875" style="1" customWidth="1"/>
    <col min="16041" max="16041" width="9" style="1" customWidth="1"/>
    <col min="16042" max="16042" width="9.7109375" style="1" customWidth="1"/>
    <col min="16043" max="16043" width="9.28515625" style="1" customWidth="1"/>
    <col min="16044" max="16044" width="8.7109375" style="1" customWidth="1"/>
    <col min="16045" max="16045" width="6.85546875" style="1" customWidth="1"/>
    <col min="16046" max="16290" width="9.140625" style="1" customWidth="1"/>
    <col min="16291" max="16384" width="3.7109375" style="1"/>
  </cols>
  <sheetData>
    <row r="1" spans="1:9" x14ac:dyDescent="0.2">
      <c r="C1" s="4"/>
      <c r="G1" s="158"/>
      <c r="H1" s="158"/>
      <c r="I1" s="158"/>
    </row>
    <row r="2" spans="1:9" x14ac:dyDescent="0.2">
      <c r="A2" s="164" t="s">
        <v>16</v>
      </c>
      <c r="B2" s="164"/>
      <c r="C2" s="164"/>
      <c r="D2" s="164"/>
      <c r="E2" s="164"/>
      <c r="F2" s="164"/>
      <c r="G2" s="164"/>
      <c r="H2" s="164"/>
      <c r="I2" s="164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65" t="s">
        <v>17</v>
      </c>
      <c r="D4" s="165"/>
      <c r="E4" s="165"/>
      <c r="F4" s="165"/>
      <c r="G4" s="165"/>
      <c r="H4" s="165"/>
      <c r="I4" s="165"/>
    </row>
    <row r="5" spans="1:9" ht="11.25" customHeight="1" x14ac:dyDescent="0.2">
      <c r="A5" s="84"/>
      <c r="B5" s="84"/>
      <c r="C5" s="167" t="s">
        <v>52</v>
      </c>
      <c r="D5" s="167"/>
      <c r="E5" s="167"/>
      <c r="F5" s="167"/>
      <c r="G5" s="167"/>
      <c r="H5" s="167"/>
      <c r="I5" s="167"/>
    </row>
    <row r="6" spans="1:9" x14ac:dyDescent="0.2">
      <c r="A6" s="162" t="s">
        <v>18</v>
      </c>
      <c r="B6" s="162"/>
      <c r="C6" s="162"/>
      <c r="D6" s="166" t="str">
        <f>'Kopt a'!B13</f>
        <v>Daudzdzīvokļu dzīvojamās mājas vienkāršotā fasādes atjaunošana</v>
      </c>
      <c r="E6" s="166"/>
      <c r="F6" s="166"/>
      <c r="G6" s="166"/>
      <c r="H6" s="166"/>
      <c r="I6" s="166"/>
    </row>
    <row r="7" spans="1:9" ht="24.95" customHeight="1" x14ac:dyDescent="0.2">
      <c r="A7" s="162" t="s">
        <v>6</v>
      </c>
      <c r="B7" s="162"/>
      <c r="C7" s="162"/>
      <c r="D7" s="163" t="str">
        <f>'Kopt a'!B14</f>
        <v>Daudzdzīvokļu dzīvojamās mājas vienkāršotā fasādes atjaunošana Puķu ielā 1, Jelgavā</v>
      </c>
      <c r="E7" s="163"/>
      <c r="F7" s="163"/>
      <c r="G7" s="163"/>
      <c r="H7" s="163"/>
      <c r="I7" s="163"/>
    </row>
    <row r="8" spans="1:9" x14ac:dyDescent="0.2">
      <c r="A8" s="172" t="s">
        <v>19</v>
      </c>
      <c r="B8" s="172"/>
      <c r="C8" s="172"/>
      <c r="D8" s="173" t="str">
        <f>'Kopt a'!B15</f>
        <v>Puķu iela 1, Jelgava</v>
      </c>
      <c r="E8" s="173"/>
      <c r="F8" s="173"/>
      <c r="G8" s="173"/>
      <c r="H8" s="173"/>
      <c r="I8" s="173"/>
    </row>
    <row r="9" spans="1:9" x14ac:dyDescent="0.2">
      <c r="A9" s="172" t="s">
        <v>20</v>
      </c>
      <c r="B9" s="172"/>
      <c r="C9" s="172"/>
      <c r="D9" s="173">
        <f>'Kopt a'!B16</f>
        <v>0</v>
      </c>
      <c r="E9" s="173"/>
      <c r="F9" s="173"/>
      <c r="G9" s="173"/>
      <c r="H9" s="173"/>
      <c r="I9" s="173"/>
    </row>
    <row r="10" spans="1:9" x14ac:dyDescent="0.2">
      <c r="C10" s="4" t="s">
        <v>21</v>
      </c>
      <c r="D10" s="174">
        <f>E27</f>
        <v>0</v>
      </c>
      <c r="E10" s="174"/>
      <c r="F10" s="77"/>
      <c r="G10" s="77"/>
      <c r="H10" s="77"/>
      <c r="I10" s="77"/>
    </row>
    <row r="11" spans="1:9" x14ac:dyDescent="0.2">
      <c r="C11" s="4" t="s">
        <v>22</v>
      </c>
      <c r="D11" s="174">
        <f>I23</f>
        <v>0</v>
      </c>
      <c r="E11" s="174"/>
      <c r="F11" s="77"/>
      <c r="G11" s="77"/>
      <c r="H11" s="77"/>
      <c r="I11" s="77"/>
    </row>
    <row r="12" spans="1:9" ht="12" thickBot="1" x14ac:dyDescent="0.25">
      <c r="F12" s="18"/>
      <c r="G12" s="18"/>
      <c r="H12" s="18"/>
      <c r="I12" s="18"/>
    </row>
    <row r="13" spans="1:9" x14ac:dyDescent="0.2">
      <c r="A13" s="177" t="s">
        <v>23</v>
      </c>
      <c r="B13" s="179" t="s">
        <v>24</v>
      </c>
      <c r="C13" s="181" t="s">
        <v>25</v>
      </c>
      <c r="D13" s="182"/>
      <c r="E13" s="185" t="s">
        <v>26</v>
      </c>
      <c r="F13" s="168" t="s">
        <v>27</v>
      </c>
      <c r="G13" s="169"/>
      <c r="H13" s="169"/>
      <c r="I13" s="170" t="s">
        <v>28</v>
      </c>
    </row>
    <row r="14" spans="1:9" ht="23.25" thickBot="1" x14ac:dyDescent="0.25">
      <c r="A14" s="178"/>
      <c r="B14" s="180"/>
      <c r="C14" s="183"/>
      <c r="D14" s="184"/>
      <c r="E14" s="186"/>
      <c r="F14" s="19" t="s">
        <v>29</v>
      </c>
      <c r="G14" s="20" t="s">
        <v>30</v>
      </c>
      <c r="H14" s="20" t="s">
        <v>31</v>
      </c>
      <c r="I14" s="171"/>
    </row>
    <row r="15" spans="1:9" x14ac:dyDescent="0.2">
      <c r="A15" s="72">
        <f>IF(E15=0,0,IF(COUNTBLANK(E15)=1,0,COUNTA($E$15:E15)))</f>
        <v>0</v>
      </c>
      <c r="B15" s="24">
        <f>IF(A15=0,0,CONCATENATE("Lt-",A15))</f>
        <v>0</v>
      </c>
      <c r="C15" s="187" t="str">
        <f>'1a'!C2:I2</f>
        <v>Būvlaukuma sagatavošanas darbi</v>
      </c>
      <c r="D15" s="188"/>
      <c r="E15" s="59">
        <f>'1a'!P23</f>
        <v>0</v>
      </c>
      <c r="F15" s="54">
        <f>'1a'!M23</f>
        <v>0</v>
      </c>
      <c r="G15" s="55">
        <f>'1a'!N23</f>
        <v>0</v>
      </c>
      <c r="H15" s="55">
        <f>'1a'!O23</f>
        <v>0</v>
      </c>
      <c r="I15" s="56">
        <f>'1a'!L23</f>
        <v>0</v>
      </c>
    </row>
    <row r="16" spans="1:9" x14ac:dyDescent="0.2">
      <c r="A16" s="73">
        <f>IF(E16=0,0,IF(COUNTBLANK(E16)=1,0,COUNTA($E$15:E16)))</f>
        <v>0</v>
      </c>
      <c r="B16" s="25">
        <f>IF(A16=0,0,CONCATENATE("Lt-",A16))</f>
        <v>0</v>
      </c>
      <c r="C16" s="175" t="str">
        <f>'2a'!C2:I2</f>
        <v>Jumiķu darbi</v>
      </c>
      <c r="D16" s="176"/>
      <c r="E16" s="60">
        <f>'2a'!P105</f>
        <v>0</v>
      </c>
      <c r="F16" s="46">
        <f>'2a'!M105</f>
        <v>0</v>
      </c>
      <c r="G16" s="57">
        <f>'2a'!N105</f>
        <v>0</v>
      </c>
      <c r="H16" s="57">
        <f>'2a'!O105</f>
        <v>0</v>
      </c>
      <c r="I16" s="58">
        <f>'2a'!L105</f>
        <v>0</v>
      </c>
    </row>
    <row r="17" spans="1:9" x14ac:dyDescent="0.2">
      <c r="A17" s="73">
        <f>IF(E17=0,0,IF(COUNTBLANK(E17)=1,0,COUNTA($E$15:E17)))</f>
        <v>0</v>
      </c>
      <c r="B17" s="25">
        <f t="shared" ref="B17:B22" si="0">IF(A17=0,0,CONCATENATE("Lt-",A17))</f>
        <v>0</v>
      </c>
      <c r="C17" s="175" t="str">
        <f>'3a'!C2:I2</f>
        <v>Sienu siltināšana</v>
      </c>
      <c r="D17" s="176"/>
      <c r="E17" s="61">
        <f>'3a'!P89</f>
        <v>0</v>
      </c>
      <c r="F17" s="46">
        <f>'3a'!M89</f>
        <v>0</v>
      </c>
      <c r="G17" s="57">
        <f>'3a'!N89</f>
        <v>0</v>
      </c>
      <c r="H17" s="57">
        <f>'3a'!O89</f>
        <v>0</v>
      </c>
      <c r="I17" s="58">
        <f>'3a'!L89</f>
        <v>0</v>
      </c>
    </row>
    <row r="18" spans="1:9" ht="11.25" customHeight="1" x14ac:dyDescent="0.2">
      <c r="A18" s="73">
        <f>IF(E18=0,0,IF(COUNTBLANK(E18)=1,0,COUNTA($E$15:E18)))</f>
        <v>0</v>
      </c>
      <c r="B18" s="25">
        <f t="shared" si="0"/>
        <v>0</v>
      </c>
      <c r="C18" s="175" t="str">
        <f>'4a'!C2:I2</f>
        <v>Logi un durvis</v>
      </c>
      <c r="D18" s="176"/>
      <c r="E18" s="61">
        <f>'4a'!P68</f>
        <v>0</v>
      </c>
      <c r="F18" s="46">
        <f>'4a'!M68</f>
        <v>0</v>
      </c>
      <c r="G18" s="57">
        <f>'4a'!N68</f>
        <v>0</v>
      </c>
      <c r="H18" s="57">
        <f>'4a'!O68</f>
        <v>0</v>
      </c>
      <c r="I18" s="58">
        <f>'4a'!L68</f>
        <v>0</v>
      </c>
    </row>
    <row r="19" spans="1:9" x14ac:dyDescent="0.2">
      <c r="A19" s="73">
        <f>IF(E19=0,0,IF(COUNTBLANK(E19)=1,0,COUNTA($E$15:E19)))</f>
        <v>0</v>
      </c>
      <c r="B19" s="25">
        <f t="shared" si="0"/>
        <v>0</v>
      </c>
      <c r="C19" s="175" t="str">
        <f>'5a'!C2:I2</f>
        <v>Iekšējie darbi</v>
      </c>
      <c r="D19" s="176"/>
      <c r="E19" s="61">
        <f>'5a'!P33</f>
        <v>0</v>
      </c>
      <c r="F19" s="46">
        <f>'5a'!M33</f>
        <v>0</v>
      </c>
      <c r="G19" s="57">
        <f>'5a'!N33</f>
        <v>0</v>
      </c>
      <c r="H19" s="57">
        <f>'5a'!O33</f>
        <v>0</v>
      </c>
      <c r="I19" s="58">
        <f>'5a'!L33</f>
        <v>0</v>
      </c>
    </row>
    <row r="20" spans="1:9" x14ac:dyDescent="0.2">
      <c r="A20" s="73">
        <f>IF(E20=0,0,IF(COUNTBLANK(E20)=1,0,COUNTA($E$15:E20)))</f>
        <v>0</v>
      </c>
      <c r="B20" s="25">
        <f t="shared" si="0"/>
        <v>0</v>
      </c>
      <c r="C20" s="175" t="str">
        <f>'6a'!C2:I2</f>
        <v>Ventilācija</v>
      </c>
      <c r="D20" s="176"/>
      <c r="E20" s="61">
        <f>'6a'!P33</f>
        <v>0</v>
      </c>
      <c r="F20" s="46">
        <f>'6a'!M33</f>
        <v>0</v>
      </c>
      <c r="G20" s="57">
        <f>'6a'!N33</f>
        <v>0</v>
      </c>
      <c r="H20" s="57">
        <f>'6a'!O33</f>
        <v>0</v>
      </c>
      <c r="I20" s="58">
        <f>'6a'!L33</f>
        <v>0</v>
      </c>
    </row>
    <row r="21" spans="1:9" x14ac:dyDescent="0.2">
      <c r="A21" s="73">
        <f>IF(E21=0,0,IF(COUNTBLANK(E21)=1,0,COUNTA($E$15:E21)))</f>
        <v>0</v>
      </c>
      <c r="B21" s="25">
        <f t="shared" si="0"/>
        <v>0</v>
      </c>
      <c r="C21" s="175" t="str">
        <f>'7a'!C2:I2</f>
        <v>Apkures sistēmas atjaunošana</v>
      </c>
      <c r="D21" s="176"/>
      <c r="E21" s="61">
        <f>'7a'!P75</f>
        <v>0</v>
      </c>
      <c r="F21" s="46">
        <f>'7a'!M75</f>
        <v>0</v>
      </c>
      <c r="G21" s="57">
        <f>'7a'!N75</f>
        <v>0</v>
      </c>
      <c r="H21" s="57">
        <f>'7a'!O75</f>
        <v>0</v>
      </c>
      <c r="I21" s="58">
        <f>'7a'!L75</f>
        <v>0</v>
      </c>
    </row>
    <row r="22" spans="1:9" ht="12" thickBot="1" x14ac:dyDescent="0.25">
      <c r="A22" s="107">
        <f>IF(E22=0,0,IF(COUNTBLANK(E22)=1,0,COUNTA($E$15:E22)))</f>
        <v>0</v>
      </c>
      <c r="B22" s="108">
        <f t="shared" si="0"/>
        <v>0</v>
      </c>
      <c r="C22" s="204" t="str">
        <f>'8a'!C2:I2</f>
        <v>Ūdensapgādes un kanalizācijas sistēmas atjaunošana</v>
      </c>
      <c r="D22" s="205"/>
      <c r="E22" s="61">
        <f>'8a'!P113</f>
        <v>0</v>
      </c>
      <c r="F22" s="46">
        <f>'8a'!M113</f>
        <v>0</v>
      </c>
      <c r="G22" s="57">
        <f>'8a'!N113</f>
        <v>0</v>
      </c>
      <c r="H22" s="57">
        <f>'8a'!O113</f>
        <v>0</v>
      </c>
      <c r="I22" s="58">
        <f>'8a'!L113</f>
        <v>0</v>
      </c>
    </row>
    <row r="23" spans="1:9" ht="12" thickBot="1" x14ac:dyDescent="0.25">
      <c r="A23" s="189" t="s">
        <v>32</v>
      </c>
      <c r="B23" s="190"/>
      <c r="C23" s="190"/>
      <c r="D23" s="191"/>
      <c r="E23" s="41">
        <f>SUM(E15:E22)</f>
        <v>0</v>
      </c>
      <c r="F23" s="40">
        <f>SUM(F15:F22)</f>
        <v>0</v>
      </c>
      <c r="G23" s="40">
        <f>SUM(G15:G22)</f>
        <v>0</v>
      </c>
      <c r="H23" s="40">
        <f>SUM(H15:H22)</f>
        <v>0</v>
      </c>
      <c r="I23" s="41">
        <f>SUM(I15:I22)</f>
        <v>0</v>
      </c>
    </row>
    <row r="24" spans="1:9" x14ac:dyDescent="0.2">
      <c r="A24" s="192" t="s">
        <v>33</v>
      </c>
      <c r="B24" s="193"/>
      <c r="C24" s="194"/>
      <c r="D24" s="69"/>
      <c r="E24" s="42">
        <f>ROUND(E23*$D24,2)</f>
        <v>0</v>
      </c>
      <c r="F24" s="43"/>
      <c r="G24" s="43"/>
      <c r="H24" s="43"/>
      <c r="I24" s="43"/>
    </row>
    <row r="25" spans="1:9" x14ac:dyDescent="0.2">
      <c r="A25" s="195" t="s">
        <v>34</v>
      </c>
      <c r="B25" s="196"/>
      <c r="C25" s="197"/>
      <c r="D25" s="70"/>
      <c r="E25" s="44">
        <f>ROUND(E24*$D25,2)</f>
        <v>0</v>
      </c>
      <c r="F25" s="43"/>
      <c r="G25" s="43"/>
      <c r="H25" s="43"/>
      <c r="I25" s="43"/>
    </row>
    <row r="26" spans="1:9" x14ac:dyDescent="0.2">
      <c r="A26" s="198" t="s">
        <v>35</v>
      </c>
      <c r="B26" s="199"/>
      <c r="C26" s="200"/>
      <c r="D26" s="71"/>
      <c r="E26" s="44">
        <f>ROUND(E23*$D26,2)</f>
        <v>0</v>
      </c>
      <c r="F26" s="43"/>
      <c r="G26" s="43"/>
      <c r="H26" s="43"/>
      <c r="I26" s="43"/>
    </row>
    <row r="27" spans="1:9" ht="12" thickBot="1" x14ac:dyDescent="0.25">
      <c r="A27" s="201" t="s">
        <v>36</v>
      </c>
      <c r="B27" s="202"/>
      <c r="C27" s="203"/>
      <c r="D27" s="22"/>
      <c r="E27" s="45">
        <f>SUM(E23:E26)-E25</f>
        <v>0</v>
      </c>
      <c r="F27" s="43"/>
      <c r="G27" s="43"/>
      <c r="H27" s="43"/>
      <c r="I27" s="43"/>
    </row>
    <row r="28" spans="1:9" x14ac:dyDescent="0.2">
      <c r="G28" s="21"/>
    </row>
    <row r="29" spans="1:9" x14ac:dyDescent="0.2">
      <c r="C29" s="17"/>
      <c r="D29" s="17"/>
      <c r="E29" s="17"/>
      <c r="F29" s="23"/>
      <c r="G29" s="23"/>
      <c r="H29" s="23"/>
      <c r="I29" s="23"/>
    </row>
    <row r="32" spans="1:9" x14ac:dyDescent="0.2">
      <c r="A32" s="1" t="s">
        <v>14</v>
      </c>
      <c r="B32" s="17"/>
      <c r="C32" s="161"/>
      <c r="D32" s="161"/>
      <c r="E32" s="161"/>
      <c r="F32" s="161"/>
      <c r="G32" s="161"/>
      <c r="H32" s="161"/>
    </row>
    <row r="33" spans="1:8" x14ac:dyDescent="0.2">
      <c r="A33" s="17"/>
      <c r="B33" s="17"/>
      <c r="C33" s="156" t="s">
        <v>15</v>
      </c>
      <c r="D33" s="156"/>
      <c r="E33" s="156"/>
      <c r="F33" s="156"/>
      <c r="G33" s="156"/>
      <c r="H33" s="156"/>
    </row>
    <row r="34" spans="1:8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A35" s="85" t="str">
        <f>'Kopt a'!A36</f>
        <v>Tāme sastādīta</v>
      </c>
      <c r="B35" s="86"/>
      <c r="C35" s="86"/>
      <c r="D35" s="86"/>
      <c r="F35" s="17"/>
      <c r="G35" s="17"/>
      <c r="H35" s="17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1" t="s">
        <v>37</v>
      </c>
      <c r="B37" s="17"/>
      <c r="C37" s="161"/>
      <c r="D37" s="161"/>
      <c r="E37" s="161"/>
      <c r="F37" s="161"/>
      <c r="G37" s="161"/>
      <c r="H37" s="161"/>
    </row>
    <row r="38" spans="1:8" x14ac:dyDescent="0.2">
      <c r="A38" s="17"/>
      <c r="B38" s="17"/>
      <c r="C38" s="156" t="s">
        <v>15</v>
      </c>
      <c r="D38" s="156"/>
      <c r="E38" s="156"/>
      <c r="F38" s="156"/>
      <c r="G38" s="156"/>
      <c r="H38" s="156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85" t="s">
        <v>53</v>
      </c>
      <c r="B40" s="86"/>
      <c r="C40" s="91"/>
      <c r="D40" s="86"/>
      <c r="F40" s="17"/>
      <c r="G40" s="17"/>
      <c r="H40" s="17"/>
    </row>
    <row r="50" spans="5:9" x14ac:dyDescent="0.2">
      <c r="E50" s="21"/>
      <c r="F50" s="21"/>
      <c r="G50" s="21"/>
      <c r="H50" s="21"/>
      <c r="I50" s="21"/>
    </row>
  </sheetData>
  <mergeCells count="37">
    <mergeCell ref="C21:D21"/>
    <mergeCell ref="C22:D22"/>
    <mergeCell ref="C32:H32"/>
    <mergeCell ref="C33:H33"/>
    <mergeCell ref="C37:H37"/>
    <mergeCell ref="C38:H38"/>
    <mergeCell ref="A23:D23"/>
    <mergeCell ref="A24:C24"/>
    <mergeCell ref="A25:C25"/>
    <mergeCell ref="A26:C26"/>
    <mergeCell ref="A27:C27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3:I23">
    <cfRule type="cellIs" dxfId="206" priority="19" operator="equal">
      <formula>0</formula>
    </cfRule>
  </conditionalFormatting>
  <conditionalFormatting sqref="D10:E11">
    <cfRule type="cellIs" dxfId="205" priority="18" operator="equal">
      <formula>0</formula>
    </cfRule>
  </conditionalFormatting>
  <conditionalFormatting sqref="E15 E24:E27 C15:D22 I15:I22">
    <cfRule type="cellIs" dxfId="204" priority="16" operator="equal">
      <formula>0</formula>
    </cfRule>
  </conditionalFormatting>
  <conditionalFormatting sqref="D24:D26">
    <cfRule type="cellIs" dxfId="203" priority="14" operator="equal">
      <formula>0</formula>
    </cfRule>
  </conditionalFormatting>
  <conditionalFormatting sqref="C37:H37">
    <cfRule type="cellIs" dxfId="202" priority="11" operator="equal">
      <formula>0</formula>
    </cfRule>
  </conditionalFormatting>
  <conditionalFormatting sqref="C32:H32">
    <cfRule type="cellIs" dxfId="201" priority="10" operator="equal">
      <formula>0</formula>
    </cfRule>
  </conditionalFormatting>
  <conditionalFormatting sqref="E15:E22">
    <cfRule type="cellIs" dxfId="200" priority="8" operator="equal">
      <formula>0</formula>
    </cfRule>
  </conditionalFormatting>
  <conditionalFormatting sqref="F15:I22">
    <cfRule type="cellIs" dxfId="199" priority="7" operator="equal">
      <formula>0</formula>
    </cfRule>
  </conditionalFormatting>
  <conditionalFormatting sqref="D6:I9">
    <cfRule type="cellIs" dxfId="198" priority="6" operator="equal">
      <formula>0</formula>
    </cfRule>
  </conditionalFormatting>
  <conditionalFormatting sqref="C40">
    <cfRule type="cellIs" dxfId="197" priority="4" operator="equal">
      <formula>0</formula>
    </cfRule>
  </conditionalFormatting>
  <conditionalFormatting sqref="B15:B22">
    <cfRule type="cellIs" dxfId="196" priority="3" operator="equal">
      <formula>0</formula>
    </cfRule>
  </conditionalFormatting>
  <conditionalFormatting sqref="A15:A22">
    <cfRule type="cellIs" dxfId="19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tabColor rgb="FF92D050"/>
  </sheetPr>
  <dimension ref="A1:P35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06" t="s">
        <v>121</v>
      </c>
      <c r="D2" s="206"/>
      <c r="E2" s="206"/>
      <c r="F2" s="206"/>
      <c r="G2" s="206"/>
      <c r="H2" s="206"/>
      <c r="I2" s="206"/>
      <c r="J2" s="29"/>
    </row>
    <row r="3" spans="1:16" x14ac:dyDescent="0.2">
      <c r="A3" s="30"/>
      <c r="B3" s="30"/>
      <c r="C3" s="165" t="s">
        <v>17</v>
      </c>
      <c r="D3" s="165"/>
      <c r="E3" s="165"/>
      <c r="F3" s="165"/>
      <c r="G3" s="165"/>
      <c r="H3" s="165"/>
      <c r="I3" s="165"/>
      <c r="J3" s="30"/>
    </row>
    <row r="4" spans="1:16" x14ac:dyDescent="0.2">
      <c r="A4" s="30"/>
      <c r="B4" s="30"/>
      <c r="C4" s="207" t="s">
        <v>52</v>
      </c>
      <c r="D4" s="207"/>
      <c r="E4" s="207"/>
      <c r="F4" s="207"/>
      <c r="G4" s="207"/>
      <c r="H4" s="207"/>
      <c r="I4" s="207"/>
      <c r="J4" s="30"/>
    </row>
    <row r="5" spans="1:16" ht="11.25" customHeight="1" x14ac:dyDescent="0.2">
      <c r="A5" s="23"/>
      <c r="B5" s="23"/>
      <c r="C5" s="27" t="s">
        <v>5</v>
      </c>
      <c r="D5" s="216" t="str">
        <f>'Kops a'!D6</f>
        <v>Daudzdzīvokļu dzīvojamās mājas vienkāršotā fasādes atjaunošana</v>
      </c>
      <c r="E5" s="216"/>
      <c r="F5" s="216"/>
      <c r="G5" s="216"/>
      <c r="H5" s="216"/>
      <c r="I5" s="216"/>
      <c r="J5" s="216"/>
      <c r="K5" s="216"/>
      <c r="L5" s="216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216" t="str">
        <f>'Kops a'!D7</f>
        <v>Daudzdzīvokļu dzīvojamās mājas vienkāršotā fasādes atjaunošana Puķu ielā 1, Jelgavā</v>
      </c>
      <c r="E6" s="216"/>
      <c r="F6" s="216"/>
      <c r="G6" s="216"/>
      <c r="H6" s="216"/>
      <c r="I6" s="216"/>
      <c r="J6" s="216"/>
      <c r="K6" s="216"/>
      <c r="L6" s="216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16" t="str">
        <f>'Kops a'!D8</f>
        <v>Puķu iela 1, Jelgava</v>
      </c>
      <c r="E7" s="216"/>
      <c r="F7" s="216"/>
      <c r="G7" s="216"/>
      <c r="H7" s="216"/>
      <c r="I7" s="216"/>
      <c r="J7" s="216"/>
      <c r="K7" s="216"/>
      <c r="L7" s="216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16">
        <f>'Kops a'!D9</f>
        <v>0</v>
      </c>
      <c r="E8" s="216"/>
      <c r="F8" s="216"/>
      <c r="G8" s="216"/>
      <c r="H8" s="216"/>
      <c r="I8" s="216"/>
      <c r="J8" s="216"/>
      <c r="K8" s="216"/>
      <c r="L8" s="216"/>
      <c r="M8" s="17"/>
      <c r="N8" s="17"/>
      <c r="O8" s="17"/>
      <c r="P8" s="17"/>
    </row>
    <row r="9" spans="1:16" ht="11.25" customHeight="1" x14ac:dyDescent="0.2">
      <c r="A9" s="217" t="s">
        <v>243</v>
      </c>
      <c r="B9" s="217"/>
      <c r="C9" s="217"/>
      <c r="D9" s="217"/>
      <c r="E9" s="217"/>
      <c r="F9" s="217"/>
      <c r="G9" s="217"/>
      <c r="H9" s="217"/>
      <c r="I9" s="217"/>
      <c r="J9" s="211" t="s">
        <v>39</v>
      </c>
      <c r="K9" s="211"/>
      <c r="L9" s="211"/>
      <c r="M9" s="211"/>
      <c r="N9" s="215">
        <f>P23</f>
        <v>0</v>
      </c>
      <c r="O9" s="215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7" t="str">
        <f>A29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77" t="s">
        <v>23</v>
      </c>
      <c r="B12" s="221" t="s">
        <v>40</v>
      </c>
      <c r="C12" s="209" t="s">
        <v>41</v>
      </c>
      <c r="D12" s="213" t="s">
        <v>42</v>
      </c>
      <c r="E12" s="218" t="s">
        <v>43</v>
      </c>
      <c r="F12" s="208" t="s">
        <v>44</v>
      </c>
      <c r="G12" s="209"/>
      <c r="H12" s="209"/>
      <c r="I12" s="209"/>
      <c r="J12" s="209"/>
      <c r="K12" s="210"/>
      <c r="L12" s="208" t="s">
        <v>45</v>
      </c>
      <c r="M12" s="209"/>
      <c r="N12" s="209"/>
      <c r="O12" s="209"/>
      <c r="P12" s="210"/>
    </row>
    <row r="13" spans="1:16" ht="126.75" customHeight="1" thickBot="1" x14ac:dyDescent="0.25">
      <c r="A13" s="220"/>
      <c r="B13" s="222"/>
      <c r="C13" s="212"/>
      <c r="D13" s="214"/>
      <c r="E13" s="21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4">
        <v>1</v>
      </c>
      <c r="B14" s="39"/>
      <c r="C14" s="92" t="s">
        <v>55</v>
      </c>
      <c r="D14" s="25"/>
      <c r="E14" s="64"/>
      <c r="F14" s="65"/>
      <c r="G14" s="63"/>
      <c r="H14" s="47">
        <f>ROUND(F14*G14,2)</f>
        <v>0</v>
      </c>
      <c r="I14" s="63"/>
      <c r="J14" s="63"/>
      <c r="K14" s="48">
        <f>SUM(H14:J14)</f>
        <v>0</v>
      </c>
      <c r="L14" s="49">
        <f>ROUND(E14*F14,2)</f>
        <v>0</v>
      </c>
      <c r="M14" s="47">
        <f>ROUND(H14*E14,2)</f>
        <v>0</v>
      </c>
      <c r="N14" s="47">
        <f>ROUND(I14*E14,2)</f>
        <v>0</v>
      </c>
      <c r="O14" s="47">
        <f>ROUND(J14*E14,2)</f>
        <v>0</v>
      </c>
      <c r="P14" s="48">
        <f>SUM(M14:O14)</f>
        <v>0</v>
      </c>
    </row>
    <row r="15" spans="1:16" x14ac:dyDescent="0.2">
      <c r="A15" s="38">
        <v>1</v>
      </c>
      <c r="B15" s="39"/>
      <c r="C15" s="113" t="s">
        <v>385</v>
      </c>
      <c r="D15" s="25" t="s">
        <v>56</v>
      </c>
      <c r="E15" s="95">
        <v>150</v>
      </c>
      <c r="F15" s="65"/>
      <c r="G15" s="100"/>
      <c r="H15" s="47">
        <f t="shared" ref="H15:H22" si="0">ROUND(F15*G15,2)</f>
        <v>0</v>
      </c>
      <c r="I15" s="63"/>
      <c r="J15" s="63"/>
      <c r="K15" s="48">
        <f t="shared" ref="K15:K22" si="1">SUM(H15:J15)</f>
        <v>0</v>
      </c>
      <c r="L15" s="49">
        <f t="shared" ref="L15:L22" si="2">ROUND(E15*F15,2)</f>
        <v>0</v>
      </c>
      <c r="M15" s="47">
        <f t="shared" ref="M15:M22" si="3">ROUND(H15*E15,2)</f>
        <v>0</v>
      </c>
      <c r="N15" s="47">
        <f t="shared" ref="N15:N22" si="4">ROUND(I15*E15,2)</f>
        <v>0</v>
      </c>
      <c r="O15" s="47">
        <f t="shared" ref="O15:O22" si="5">ROUND(J15*E15,2)</f>
        <v>0</v>
      </c>
      <c r="P15" s="48">
        <f t="shared" ref="P15:P22" si="6">SUM(M15:O15)</f>
        <v>0</v>
      </c>
    </row>
    <row r="16" spans="1:16" ht="22.5" x14ac:dyDescent="0.2">
      <c r="A16" s="38">
        <v>2</v>
      </c>
      <c r="B16" s="39"/>
      <c r="C16" s="113" t="s">
        <v>384</v>
      </c>
      <c r="D16" s="25" t="s">
        <v>57</v>
      </c>
      <c r="E16" s="95">
        <v>2</v>
      </c>
      <c r="F16" s="65"/>
      <c r="G16" s="100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93" t="s">
        <v>58</v>
      </c>
      <c r="D17" s="25" t="s">
        <v>57</v>
      </c>
      <c r="E17" s="95">
        <v>1</v>
      </c>
      <c r="F17" s="65"/>
      <c r="G17" s="100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4</v>
      </c>
      <c r="B18" s="39"/>
      <c r="C18" s="93" t="s">
        <v>59</v>
      </c>
      <c r="D18" s="25" t="s">
        <v>57</v>
      </c>
      <c r="E18" s="95">
        <v>1</v>
      </c>
      <c r="F18" s="65"/>
      <c r="G18" s="100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2.5" x14ac:dyDescent="0.2">
      <c r="A19" s="38">
        <v>5</v>
      </c>
      <c r="B19" s="39"/>
      <c r="C19" s="93" t="s">
        <v>420</v>
      </c>
      <c r="D19" s="25" t="s">
        <v>60</v>
      </c>
      <c r="E19" s="95">
        <v>1</v>
      </c>
      <c r="F19" s="65"/>
      <c r="G19" s="100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2.5" x14ac:dyDescent="0.2">
      <c r="A20" s="38">
        <v>6</v>
      </c>
      <c r="B20" s="39"/>
      <c r="C20" s="93" t="s">
        <v>419</v>
      </c>
      <c r="D20" s="25" t="s">
        <v>60</v>
      </c>
      <c r="E20" s="95">
        <v>1</v>
      </c>
      <c r="F20" s="65"/>
      <c r="G20" s="100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7</v>
      </c>
      <c r="B21" s="39"/>
      <c r="C21" s="93" t="s">
        <v>72</v>
      </c>
      <c r="D21" s="25" t="s">
        <v>60</v>
      </c>
      <c r="E21" s="95">
        <v>1</v>
      </c>
      <c r="F21" s="65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12" thickBot="1" x14ac:dyDescent="0.25">
      <c r="A22" s="38">
        <v>8</v>
      </c>
      <c r="B22" s="39"/>
      <c r="C22" s="93" t="s">
        <v>61</v>
      </c>
      <c r="D22" s="25" t="s">
        <v>62</v>
      </c>
      <c r="E22" s="95">
        <v>578.29999999999995</v>
      </c>
      <c r="F22" s="65"/>
      <c r="G22" s="100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12" thickBot="1" x14ac:dyDescent="0.25">
      <c r="A23" s="224" t="s">
        <v>241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6"/>
      <c r="L23" s="66">
        <f>SUM(L14:L22)</f>
        <v>0</v>
      </c>
      <c r="M23" s="67">
        <f>SUM(M14:M22)</f>
        <v>0</v>
      </c>
      <c r="N23" s="67">
        <f>SUM(N14:N22)</f>
        <v>0</v>
      </c>
      <c r="O23" s="67">
        <f>SUM(O14:O22)</f>
        <v>0</v>
      </c>
      <c r="P23" s="68">
        <f>SUM(P14:P22)</f>
        <v>0</v>
      </c>
    </row>
    <row r="24" spans="1:1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" t="s">
        <v>14</v>
      </c>
      <c r="B26" s="17"/>
      <c r="C26" s="223">
        <f>'Kops a'!C32:H32</f>
        <v>0</v>
      </c>
      <c r="D26" s="223"/>
      <c r="E26" s="223"/>
      <c r="F26" s="223"/>
      <c r="G26" s="223"/>
      <c r="H26" s="223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56" t="s">
        <v>15</v>
      </c>
      <c r="D27" s="156"/>
      <c r="E27" s="156"/>
      <c r="F27" s="156"/>
      <c r="G27" s="156"/>
      <c r="H27" s="156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85" t="str">
        <f>'Kops a'!A35</f>
        <v>Tāme sastādīta</v>
      </c>
      <c r="B29" s="86"/>
      <c r="C29" s="86"/>
      <c r="D29" s="8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37</v>
      </c>
      <c r="B31" s="17"/>
      <c r="C31" s="223">
        <f>'Kops a'!C37:H37</f>
        <v>0</v>
      </c>
      <c r="D31" s="223"/>
      <c r="E31" s="223"/>
      <c r="F31" s="223"/>
      <c r="G31" s="223"/>
      <c r="H31" s="223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56" t="s">
        <v>15</v>
      </c>
      <c r="D32" s="156"/>
      <c r="E32" s="156"/>
      <c r="F32" s="156"/>
      <c r="G32" s="156"/>
      <c r="H32" s="156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5" t="s">
        <v>54</v>
      </c>
      <c r="B34" s="86"/>
      <c r="C34" s="90">
        <f>'Kops a'!C40</f>
        <v>0</v>
      </c>
      <c r="D34" s="50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</sheetData>
  <mergeCells count="22">
    <mergeCell ref="B12:B13"/>
    <mergeCell ref="C31:H31"/>
    <mergeCell ref="C32:H32"/>
    <mergeCell ref="C26:H26"/>
    <mergeCell ref="C27:H27"/>
    <mergeCell ref="A23:K23"/>
    <mergeCell ref="C2:I2"/>
    <mergeCell ref="C3:I3"/>
    <mergeCell ref="C4:I4"/>
    <mergeCell ref="F12:K12"/>
    <mergeCell ref="J9:M9"/>
    <mergeCell ref="L12:P12"/>
    <mergeCell ref="C12:C13"/>
    <mergeCell ref="D12:D13"/>
    <mergeCell ref="N9:O9"/>
    <mergeCell ref="D5:L5"/>
    <mergeCell ref="D6:L6"/>
    <mergeCell ref="D7:L7"/>
    <mergeCell ref="D8:L8"/>
    <mergeCell ref="A9:I9"/>
    <mergeCell ref="E12:E13"/>
    <mergeCell ref="A12:A13"/>
  </mergeCells>
  <conditionalFormatting sqref="A14:G16 I14:J20 I22:J22 B22:G22 B17:G20 A17:A22">
    <cfRule type="cellIs" dxfId="192" priority="24" operator="equal">
      <formula>0</formula>
    </cfRule>
  </conditionalFormatting>
  <conditionalFormatting sqref="N9:O9">
    <cfRule type="cellIs" dxfId="191" priority="22" operator="equal">
      <formula>0</formula>
    </cfRule>
  </conditionalFormatting>
  <conditionalFormatting sqref="A9">
    <cfRule type="containsText" dxfId="190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89" priority="19" operator="equal">
      <formula>0</formula>
    </cfRule>
  </conditionalFormatting>
  <conditionalFormatting sqref="O10:P10">
    <cfRule type="cellIs" dxfId="188" priority="18" operator="equal">
      <formula>"20__. gada __. _________"</formula>
    </cfRule>
  </conditionalFormatting>
  <conditionalFormatting sqref="A23:K23">
    <cfRule type="containsText" dxfId="187" priority="16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C31:H31">
    <cfRule type="cellIs" dxfId="186" priority="13" operator="equal">
      <formula>0</formula>
    </cfRule>
  </conditionalFormatting>
  <conditionalFormatting sqref="C26:H26">
    <cfRule type="cellIs" dxfId="185" priority="12" operator="equal">
      <formula>0</formula>
    </cfRule>
  </conditionalFormatting>
  <conditionalFormatting sqref="L23:P23 H14:H20 K14:P20 K22:P22 H22">
    <cfRule type="cellIs" dxfId="184" priority="11" operator="equal">
      <formula>0</formula>
    </cfRule>
  </conditionalFormatting>
  <conditionalFormatting sqref="C4:I4">
    <cfRule type="cellIs" dxfId="183" priority="10" operator="equal">
      <formula>0</formula>
    </cfRule>
  </conditionalFormatting>
  <conditionalFormatting sqref="D5:L8">
    <cfRule type="cellIs" dxfId="182" priority="8" operator="equal">
      <formula>0</formula>
    </cfRule>
  </conditionalFormatting>
  <conditionalFormatting sqref="C31:H31 C34 C26:H26">
    <cfRule type="cellIs" dxfId="181" priority="7" operator="equal">
      <formula>0</formula>
    </cfRule>
  </conditionalFormatting>
  <conditionalFormatting sqref="D1">
    <cfRule type="cellIs" dxfId="180" priority="6" operator="equal">
      <formula>0</formula>
    </cfRule>
  </conditionalFormatting>
  <conditionalFormatting sqref="B21:C21">
    <cfRule type="cellIs" dxfId="179" priority="5" operator="equal">
      <formula>0</formula>
    </cfRule>
  </conditionalFormatting>
  <conditionalFormatting sqref="K21:P21">
    <cfRule type="cellIs" dxfId="178" priority="4" operator="equal">
      <formula>0</formula>
    </cfRule>
  </conditionalFormatting>
  <conditionalFormatting sqref="D21:E21">
    <cfRule type="cellIs" dxfId="177" priority="3" operator="equal">
      <formula>0</formula>
    </cfRule>
  </conditionalFormatting>
  <conditionalFormatting sqref="I21:J21 F21:G21">
    <cfRule type="cellIs" dxfId="176" priority="2" operator="equal">
      <formula>0</formula>
    </cfRule>
  </conditionalFormatting>
  <conditionalFormatting sqref="H21">
    <cfRule type="cellIs" dxfId="17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tabColor rgb="FF92D050"/>
  </sheetPr>
  <dimension ref="A1:T117"/>
  <sheetViews>
    <sheetView workbookViewId="0"/>
  </sheetViews>
  <sheetFormatPr defaultRowHeight="11.25" x14ac:dyDescent="0.2"/>
  <cols>
    <col min="1" max="1" width="4.5703125" style="98" customWidth="1"/>
    <col min="2" max="2" width="5.28515625" style="98" customWidth="1"/>
    <col min="3" max="3" width="38.42578125" style="98" customWidth="1"/>
    <col min="4" max="4" width="5.85546875" style="98" customWidth="1"/>
    <col min="5" max="5" width="8.7109375" style="98" customWidth="1"/>
    <col min="6" max="6" width="5.42578125" style="98" customWidth="1"/>
    <col min="7" max="7" width="4.85546875" style="98" customWidth="1"/>
    <col min="8" max="10" width="6.7109375" style="98" customWidth="1"/>
    <col min="11" max="11" width="7" style="98" customWidth="1"/>
    <col min="12" max="15" width="7.7109375" style="98" customWidth="1"/>
    <col min="16" max="16" width="9" style="98" customWidth="1"/>
    <col min="17" max="16384" width="9.140625" style="98"/>
  </cols>
  <sheetData>
    <row r="1" spans="1:20" x14ac:dyDescent="0.2">
      <c r="A1" s="114"/>
      <c r="B1" s="114"/>
      <c r="C1" s="115" t="s">
        <v>38</v>
      </c>
      <c r="D1" s="116">
        <f>'Kops a'!A16</f>
        <v>0</v>
      </c>
      <c r="E1" s="114"/>
      <c r="F1" s="114"/>
      <c r="G1" s="114"/>
      <c r="H1" s="114"/>
      <c r="I1" s="114"/>
      <c r="J1" s="114"/>
      <c r="N1" s="117"/>
      <c r="O1" s="115"/>
      <c r="P1" s="118"/>
    </row>
    <row r="2" spans="1:20" x14ac:dyDescent="0.2">
      <c r="A2" s="119"/>
      <c r="B2" s="119"/>
      <c r="C2" s="227" t="s">
        <v>183</v>
      </c>
      <c r="D2" s="227"/>
      <c r="E2" s="227"/>
      <c r="F2" s="227"/>
      <c r="G2" s="227"/>
      <c r="H2" s="227"/>
      <c r="I2" s="227"/>
      <c r="J2" s="119"/>
    </row>
    <row r="3" spans="1:20" x14ac:dyDescent="0.2">
      <c r="A3" s="120"/>
      <c r="B3" s="120"/>
      <c r="C3" s="228" t="s">
        <v>17</v>
      </c>
      <c r="D3" s="228"/>
      <c r="E3" s="228"/>
      <c r="F3" s="228"/>
      <c r="G3" s="228"/>
      <c r="H3" s="228"/>
      <c r="I3" s="228"/>
      <c r="J3" s="120"/>
    </row>
    <row r="4" spans="1:20" x14ac:dyDescent="0.2">
      <c r="A4" s="120"/>
      <c r="B4" s="120"/>
      <c r="C4" s="244" t="s">
        <v>52</v>
      </c>
      <c r="D4" s="244"/>
      <c r="E4" s="244"/>
      <c r="F4" s="244"/>
      <c r="G4" s="244"/>
      <c r="H4" s="244"/>
      <c r="I4" s="244"/>
      <c r="J4" s="120"/>
    </row>
    <row r="5" spans="1:20" x14ac:dyDescent="0.2">
      <c r="A5" s="114"/>
      <c r="B5" s="114"/>
      <c r="C5" s="115" t="s">
        <v>5</v>
      </c>
      <c r="D5" s="229" t="str">
        <f>'Kops a'!D6</f>
        <v>Daudzdzīvokļu dzīvojamās mājas vienkāršotā fasādes atjaunošana</v>
      </c>
      <c r="E5" s="229"/>
      <c r="F5" s="229"/>
      <c r="G5" s="229"/>
      <c r="H5" s="229"/>
      <c r="I5" s="229"/>
      <c r="J5" s="229"/>
      <c r="K5" s="229"/>
      <c r="L5" s="229"/>
      <c r="M5" s="121"/>
      <c r="N5" s="121"/>
      <c r="O5" s="121"/>
      <c r="P5" s="121"/>
    </row>
    <row r="6" spans="1:20" ht="24.95" customHeight="1" x14ac:dyDescent="0.2">
      <c r="A6" s="114"/>
      <c r="B6" s="114"/>
      <c r="C6" s="115" t="s">
        <v>6</v>
      </c>
      <c r="D6" s="229" t="str">
        <f>'Kops a'!D7</f>
        <v>Daudzdzīvokļu dzīvojamās mājas vienkāršotā fasādes atjaunošana Puķu ielā 1, Jelgavā</v>
      </c>
      <c r="E6" s="229"/>
      <c r="F6" s="229"/>
      <c r="G6" s="229"/>
      <c r="H6" s="229"/>
      <c r="I6" s="229"/>
      <c r="J6" s="229"/>
      <c r="K6" s="229"/>
      <c r="L6" s="229"/>
      <c r="M6" s="121"/>
      <c r="N6" s="121"/>
      <c r="O6" s="121"/>
      <c r="P6" s="121"/>
    </row>
    <row r="7" spans="1:20" x14ac:dyDescent="0.2">
      <c r="A7" s="114"/>
      <c r="B7" s="114"/>
      <c r="C7" s="115" t="s">
        <v>7</v>
      </c>
      <c r="D7" s="229" t="str">
        <f>'Kops a'!D8</f>
        <v>Puķu iela 1, Jelgava</v>
      </c>
      <c r="E7" s="229"/>
      <c r="F7" s="229"/>
      <c r="G7" s="229"/>
      <c r="H7" s="229"/>
      <c r="I7" s="229"/>
      <c r="J7" s="229"/>
      <c r="K7" s="229"/>
      <c r="L7" s="229"/>
      <c r="M7" s="121"/>
      <c r="N7" s="121"/>
      <c r="O7" s="121"/>
      <c r="P7" s="121"/>
    </row>
    <row r="8" spans="1:20" x14ac:dyDescent="0.2">
      <c r="A8" s="114"/>
      <c r="B8" s="114"/>
      <c r="C8" s="122" t="s">
        <v>20</v>
      </c>
      <c r="D8" s="229">
        <f>'Kops a'!D9</f>
        <v>0</v>
      </c>
      <c r="E8" s="229"/>
      <c r="F8" s="229"/>
      <c r="G8" s="229"/>
      <c r="H8" s="229"/>
      <c r="I8" s="229"/>
      <c r="J8" s="229"/>
      <c r="K8" s="229"/>
      <c r="L8" s="229"/>
      <c r="M8" s="121"/>
      <c r="N8" s="121"/>
      <c r="O8" s="121"/>
      <c r="P8" s="121"/>
    </row>
    <row r="9" spans="1:20" ht="11.25" customHeight="1" x14ac:dyDescent="0.2">
      <c r="A9" s="250" t="s">
        <v>243</v>
      </c>
      <c r="B9" s="250"/>
      <c r="C9" s="250"/>
      <c r="D9" s="250"/>
      <c r="E9" s="250"/>
      <c r="F9" s="250"/>
      <c r="G9" s="250"/>
      <c r="H9" s="250"/>
      <c r="I9" s="250"/>
      <c r="J9" s="245" t="s">
        <v>39</v>
      </c>
      <c r="K9" s="245"/>
      <c r="L9" s="245"/>
      <c r="M9" s="245"/>
      <c r="N9" s="230">
        <f>P105</f>
        <v>0</v>
      </c>
      <c r="O9" s="230"/>
      <c r="P9" s="123"/>
    </row>
    <row r="10" spans="1:20" x14ac:dyDescent="0.2">
      <c r="A10" s="124"/>
      <c r="B10" s="125"/>
      <c r="C10" s="122"/>
      <c r="D10" s="114"/>
      <c r="E10" s="114"/>
      <c r="F10" s="114"/>
      <c r="G10" s="114"/>
      <c r="H10" s="114"/>
      <c r="I10" s="114"/>
      <c r="J10" s="114"/>
      <c r="K10" s="114"/>
      <c r="L10" s="119"/>
      <c r="M10" s="119"/>
      <c r="O10" s="126"/>
      <c r="P10" s="127" t="str">
        <f>A111</f>
        <v>Tāme sastādīta</v>
      </c>
    </row>
    <row r="11" spans="1:20" ht="12" thickBot="1" x14ac:dyDescent="0.25">
      <c r="A11" s="124"/>
      <c r="B11" s="125"/>
      <c r="C11" s="122"/>
      <c r="D11" s="114"/>
      <c r="E11" s="114"/>
      <c r="F11" s="114"/>
      <c r="G11" s="114"/>
      <c r="H11" s="114"/>
      <c r="I11" s="114"/>
      <c r="J11" s="114"/>
      <c r="K11" s="114"/>
      <c r="L11" s="128"/>
      <c r="M11" s="128"/>
      <c r="N11" s="129"/>
      <c r="O11" s="117"/>
      <c r="P11" s="114"/>
    </row>
    <row r="12" spans="1:20" x14ac:dyDescent="0.2">
      <c r="A12" s="231" t="s">
        <v>23</v>
      </c>
      <c r="B12" s="233" t="s">
        <v>40</v>
      </c>
      <c r="C12" s="235" t="s">
        <v>41</v>
      </c>
      <c r="D12" s="237" t="s">
        <v>42</v>
      </c>
      <c r="E12" s="239" t="s">
        <v>43</v>
      </c>
      <c r="F12" s="241" t="s">
        <v>44</v>
      </c>
      <c r="G12" s="235"/>
      <c r="H12" s="235"/>
      <c r="I12" s="235"/>
      <c r="J12" s="235"/>
      <c r="K12" s="242"/>
      <c r="L12" s="241" t="s">
        <v>45</v>
      </c>
      <c r="M12" s="235"/>
      <c r="N12" s="235"/>
      <c r="O12" s="235"/>
      <c r="P12" s="242"/>
    </row>
    <row r="13" spans="1:20" ht="126.75" customHeight="1" thickBot="1" x14ac:dyDescent="0.25">
      <c r="A13" s="232"/>
      <c r="B13" s="234"/>
      <c r="C13" s="236"/>
      <c r="D13" s="238"/>
      <c r="E13" s="240"/>
      <c r="F13" s="130" t="s">
        <v>46</v>
      </c>
      <c r="G13" s="131" t="s">
        <v>47</v>
      </c>
      <c r="H13" s="131" t="s">
        <v>48</v>
      </c>
      <c r="I13" s="131" t="s">
        <v>49</v>
      </c>
      <c r="J13" s="131" t="s">
        <v>50</v>
      </c>
      <c r="K13" s="132" t="s">
        <v>51</v>
      </c>
      <c r="L13" s="130" t="s">
        <v>46</v>
      </c>
      <c r="M13" s="131" t="s">
        <v>48</v>
      </c>
      <c r="N13" s="131" t="s">
        <v>49</v>
      </c>
      <c r="O13" s="131" t="s">
        <v>50</v>
      </c>
      <c r="P13" s="132" t="s">
        <v>51</v>
      </c>
    </row>
    <row r="14" spans="1:20" x14ac:dyDescent="0.2">
      <c r="A14" s="133">
        <v>1</v>
      </c>
      <c r="B14" s="134"/>
      <c r="C14" s="135" t="s">
        <v>63</v>
      </c>
      <c r="D14" s="136"/>
      <c r="E14" s="137"/>
      <c r="F14" s="138"/>
      <c r="G14" s="100"/>
      <c r="H14" s="100">
        <f>ROUND(F14*G14,2)</f>
        <v>0</v>
      </c>
      <c r="I14" s="100"/>
      <c r="J14" s="100"/>
      <c r="K14" s="139">
        <f>SUM(H14:J14)</f>
        <v>0</v>
      </c>
      <c r="L14" s="138">
        <f>ROUND(E14*F14,2)</f>
        <v>0</v>
      </c>
      <c r="M14" s="100">
        <f>ROUND(H14*E14,2)</f>
        <v>0</v>
      </c>
      <c r="N14" s="100">
        <f>ROUND(I14*E14,2)</f>
        <v>0</v>
      </c>
      <c r="O14" s="100">
        <f>ROUND(J14*E14,2)</f>
        <v>0</v>
      </c>
      <c r="P14" s="139">
        <f>SUM(M14:O14)</f>
        <v>0</v>
      </c>
    </row>
    <row r="15" spans="1:20" ht="22.5" x14ac:dyDescent="0.2">
      <c r="A15" s="140">
        <v>1</v>
      </c>
      <c r="B15" s="134"/>
      <c r="C15" s="113" t="s">
        <v>64</v>
      </c>
      <c r="D15" s="136" t="s">
        <v>62</v>
      </c>
      <c r="E15" s="141">
        <v>1.85</v>
      </c>
      <c r="F15" s="138"/>
      <c r="G15" s="100"/>
      <c r="H15" s="142">
        <f t="shared" ref="H15:H76" si="0">ROUND(F15*G15,2)</f>
        <v>0</v>
      </c>
      <c r="I15" s="100"/>
      <c r="J15" s="100"/>
      <c r="K15" s="143">
        <f t="shared" ref="K15:K76" si="1">SUM(H15:J15)</f>
        <v>0</v>
      </c>
      <c r="L15" s="144">
        <f t="shared" ref="L15:L76" si="2">ROUND(E15*F15,2)</f>
        <v>0</v>
      </c>
      <c r="M15" s="142">
        <f t="shared" ref="M15:M76" si="3">ROUND(H15*E15,2)</f>
        <v>0</v>
      </c>
      <c r="N15" s="142">
        <f t="shared" ref="N15:N76" si="4">ROUND(I15*E15,2)</f>
        <v>0</v>
      </c>
      <c r="O15" s="142">
        <f t="shared" ref="O15:O76" si="5">ROUND(J15*E15,2)</f>
        <v>0</v>
      </c>
      <c r="P15" s="143">
        <f t="shared" ref="P15:P76" si="6">SUM(M15:O15)</f>
        <v>0</v>
      </c>
      <c r="R15" s="98" t="b">
        <f>C15='[1]2a'!C15</f>
        <v>1</v>
      </c>
      <c r="S15" s="98" t="b">
        <f>D15='[1]2a'!D15</f>
        <v>1</v>
      </c>
      <c r="T15" s="98" t="b">
        <f>E15='[1]2a'!E15</f>
        <v>1</v>
      </c>
    </row>
    <row r="16" spans="1:20" ht="22.5" x14ac:dyDescent="0.2">
      <c r="A16" s="140">
        <v>2</v>
      </c>
      <c r="B16" s="134"/>
      <c r="C16" s="113" t="s">
        <v>65</v>
      </c>
      <c r="D16" s="136" t="s">
        <v>62</v>
      </c>
      <c r="E16" s="141">
        <v>316.29000000000002</v>
      </c>
      <c r="F16" s="138"/>
      <c r="G16" s="100"/>
      <c r="H16" s="142">
        <f t="shared" si="0"/>
        <v>0</v>
      </c>
      <c r="I16" s="100"/>
      <c r="J16" s="100"/>
      <c r="K16" s="143">
        <f t="shared" si="1"/>
        <v>0</v>
      </c>
      <c r="L16" s="144">
        <f t="shared" si="2"/>
        <v>0</v>
      </c>
      <c r="M16" s="142">
        <f t="shared" si="3"/>
        <v>0</v>
      </c>
      <c r="N16" s="142">
        <f t="shared" si="4"/>
        <v>0</v>
      </c>
      <c r="O16" s="142">
        <f t="shared" si="5"/>
        <v>0</v>
      </c>
      <c r="P16" s="143">
        <f t="shared" si="6"/>
        <v>0</v>
      </c>
      <c r="R16" s="98" t="b">
        <f>C16='[1]2a'!C16</f>
        <v>1</v>
      </c>
      <c r="S16" s="98" t="b">
        <f>D16='[1]2a'!D16</f>
        <v>1</v>
      </c>
      <c r="T16" s="98" t="b">
        <f>E16='[1]2a'!E16</f>
        <v>1</v>
      </c>
    </row>
    <row r="17" spans="1:20" x14ac:dyDescent="0.2">
      <c r="A17" s="140">
        <v>3</v>
      </c>
      <c r="B17" s="134"/>
      <c r="C17" s="113" t="s">
        <v>66</v>
      </c>
      <c r="D17" s="136" t="s">
        <v>56</v>
      </c>
      <c r="E17" s="141">
        <v>49.99</v>
      </c>
      <c r="F17" s="138"/>
      <c r="G17" s="100"/>
      <c r="H17" s="142">
        <f t="shared" si="0"/>
        <v>0</v>
      </c>
      <c r="I17" s="100"/>
      <c r="J17" s="100"/>
      <c r="K17" s="143">
        <f t="shared" si="1"/>
        <v>0</v>
      </c>
      <c r="L17" s="144">
        <f t="shared" si="2"/>
        <v>0</v>
      </c>
      <c r="M17" s="142">
        <f t="shared" si="3"/>
        <v>0</v>
      </c>
      <c r="N17" s="142">
        <f t="shared" si="4"/>
        <v>0</v>
      </c>
      <c r="O17" s="142">
        <f t="shared" si="5"/>
        <v>0</v>
      </c>
      <c r="P17" s="143">
        <f t="shared" si="6"/>
        <v>0</v>
      </c>
      <c r="R17" s="98" t="b">
        <f>C17='[1]2a'!C17</f>
        <v>1</v>
      </c>
      <c r="S17" s="98" t="b">
        <f>D17='[1]2a'!D17</f>
        <v>1</v>
      </c>
      <c r="T17" s="98" t="b">
        <f>E17='[1]2a'!E17</f>
        <v>1</v>
      </c>
    </row>
    <row r="18" spans="1:20" ht="22.5" x14ac:dyDescent="0.2">
      <c r="A18" s="140">
        <v>4</v>
      </c>
      <c r="B18" s="134"/>
      <c r="C18" s="113" t="s">
        <v>67</v>
      </c>
      <c r="D18" s="136" t="s">
        <v>56</v>
      </c>
      <c r="E18" s="141">
        <v>87.6</v>
      </c>
      <c r="F18" s="138"/>
      <c r="G18" s="100"/>
      <c r="H18" s="142">
        <f t="shared" si="0"/>
        <v>0</v>
      </c>
      <c r="I18" s="100"/>
      <c r="J18" s="100"/>
      <c r="K18" s="143">
        <f t="shared" si="1"/>
        <v>0</v>
      </c>
      <c r="L18" s="144">
        <f t="shared" si="2"/>
        <v>0</v>
      </c>
      <c r="M18" s="142">
        <f t="shared" si="3"/>
        <v>0</v>
      </c>
      <c r="N18" s="142">
        <f t="shared" si="4"/>
        <v>0</v>
      </c>
      <c r="O18" s="142">
        <f t="shared" si="5"/>
        <v>0</v>
      </c>
      <c r="P18" s="143">
        <f t="shared" si="6"/>
        <v>0</v>
      </c>
      <c r="R18" s="98" t="b">
        <f>C18='[1]2a'!C18</f>
        <v>1</v>
      </c>
      <c r="S18" s="98" t="b">
        <f>D18='[1]2a'!D18</f>
        <v>1</v>
      </c>
      <c r="T18" s="98" t="b">
        <f>E18='[1]2a'!E18</f>
        <v>1</v>
      </c>
    </row>
    <row r="19" spans="1:20" ht="22.5" x14ac:dyDescent="0.2">
      <c r="A19" s="140">
        <v>5</v>
      </c>
      <c r="B19" s="134"/>
      <c r="C19" s="113" t="s">
        <v>68</v>
      </c>
      <c r="D19" s="136" t="s">
        <v>62</v>
      </c>
      <c r="E19" s="141">
        <v>218.73</v>
      </c>
      <c r="F19" s="138"/>
      <c r="G19" s="100"/>
      <c r="H19" s="142">
        <f t="shared" si="0"/>
        <v>0</v>
      </c>
      <c r="I19" s="100"/>
      <c r="J19" s="100"/>
      <c r="K19" s="143">
        <f t="shared" si="1"/>
        <v>0</v>
      </c>
      <c r="L19" s="144">
        <f t="shared" si="2"/>
        <v>0</v>
      </c>
      <c r="M19" s="142">
        <f t="shared" si="3"/>
        <v>0</v>
      </c>
      <c r="N19" s="142">
        <f t="shared" si="4"/>
        <v>0</v>
      </c>
      <c r="O19" s="142">
        <f t="shared" si="5"/>
        <v>0</v>
      </c>
      <c r="P19" s="143">
        <f t="shared" si="6"/>
        <v>0</v>
      </c>
      <c r="R19" s="98" t="b">
        <f>C19='[1]2a'!C19</f>
        <v>1</v>
      </c>
      <c r="S19" s="98" t="b">
        <f>D19='[1]2a'!D19</f>
        <v>1</v>
      </c>
      <c r="T19" s="98" t="b">
        <f>E19='[1]2a'!E19</f>
        <v>1</v>
      </c>
    </row>
    <row r="20" spans="1:20" ht="22.5" x14ac:dyDescent="0.2">
      <c r="A20" s="140">
        <v>6</v>
      </c>
      <c r="B20" s="134"/>
      <c r="C20" s="113" t="s">
        <v>69</v>
      </c>
      <c r="D20" s="136" t="s">
        <v>70</v>
      </c>
      <c r="E20" s="141">
        <v>4</v>
      </c>
      <c r="F20" s="138"/>
      <c r="G20" s="100"/>
      <c r="H20" s="142">
        <f t="shared" si="0"/>
        <v>0</v>
      </c>
      <c r="I20" s="100"/>
      <c r="J20" s="100"/>
      <c r="K20" s="143">
        <f t="shared" si="1"/>
        <v>0</v>
      </c>
      <c r="L20" s="144">
        <f t="shared" si="2"/>
        <v>0</v>
      </c>
      <c r="M20" s="142">
        <f t="shared" si="3"/>
        <v>0</v>
      </c>
      <c r="N20" s="142">
        <f t="shared" si="4"/>
        <v>0</v>
      </c>
      <c r="O20" s="142">
        <f t="shared" si="5"/>
        <v>0</v>
      </c>
      <c r="P20" s="143">
        <f t="shared" si="6"/>
        <v>0</v>
      </c>
      <c r="R20" s="98" t="b">
        <f>C20='[1]2a'!C20</f>
        <v>1</v>
      </c>
      <c r="S20" s="98" t="b">
        <f>D20='[1]2a'!D20</f>
        <v>1</v>
      </c>
      <c r="T20" s="98" t="b">
        <f>E20='[1]2a'!E20</f>
        <v>1</v>
      </c>
    </row>
    <row r="21" spans="1:20" x14ac:dyDescent="0.2">
      <c r="A21" s="140">
        <v>7</v>
      </c>
      <c r="B21" s="134"/>
      <c r="C21" s="113" t="s">
        <v>71</v>
      </c>
      <c r="D21" s="136" t="s">
        <v>60</v>
      </c>
      <c r="E21" s="145">
        <v>1</v>
      </c>
      <c r="F21" s="138"/>
      <c r="G21" s="100"/>
      <c r="H21" s="142">
        <f t="shared" si="0"/>
        <v>0</v>
      </c>
      <c r="I21" s="100"/>
      <c r="J21" s="100"/>
      <c r="K21" s="143">
        <f t="shared" si="1"/>
        <v>0</v>
      </c>
      <c r="L21" s="144">
        <f t="shared" si="2"/>
        <v>0</v>
      </c>
      <c r="M21" s="142">
        <f t="shared" si="3"/>
        <v>0</v>
      </c>
      <c r="N21" s="142">
        <f t="shared" si="4"/>
        <v>0</v>
      </c>
      <c r="O21" s="142">
        <f t="shared" si="5"/>
        <v>0</v>
      </c>
      <c r="P21" s="143">
        <f t="shared" si="6"/>
        <v>0</v>
      </c>
      <c r="R21" s="98" t="b">
        <f>C21='[1]2a'!C21</f>
        <v>1</v>
      </c>
      <c r="S21" s="98" t="b">
        <f>D21='[1]2a'!D21</f>
        <v>1</v>
      </c>
      <c r="T21" s="98" t="b">
        <f>E21='[1]2a'!E21</f>
        <v>1</v>
      </c>
    </row>
    <row r="22" spans="1:20" x14ac:dyDescent="0.2">
      <c r="A22" s="133">
        <v>2</v>
      </c>
      <c r="B22" s="134"/>
      <c r="C22" s="135" t="s">
        <v>74</v>
      </c>
      <c r="D22" s="136"/>
      <c r="E22" s="137"/>
      <c r="F22" s="138"/>
      <c r="G22" s="100"/>
      <c r="H22" s="142">
        <f t="shared" si="0"/>
        <v>0</v>
      </c>
      <c r="I22" s="100"/>
      <c r="J22" s="100"/>
      <c r="K22" s="143">
        <f t="shared" si="1"/>
        <v>0</v>
      </c>
      <c r="L22" s="144">
        <f t="shared" si="2"/>
        <v>0</v>
      </c>
      <c r="M22" s="142">
        <f t="shared" si="3"/>
        <v>0</v>
      </c>
      <c r="N22" s="142">
        <f t="shared" si="4"/>
        <v>0</v>
      </c>
      <c r="O22" s="142">
        <f t="shared" si="5"/>
        <v>0</v>
      </c>
      <c r="P22" s="143">
        <f t="shared" si="6"/>
        <v>0</v>
      </c>
      <c r="R22" s="98" t="b">
        <f>C22='[1]2a'!C22</f>
        <v>1</v>
      </c>
      <c r="S22" s="98" t="b">
        <f>D22='[1]2a'!D22</f>
        <v>1</v>
      </c>
      <c r="T22" s="98" t="b">
        <f>E22='[1]2a'!E22</f>
        <v>1</v>
      </c>
    </row>
    <row r="23" spans="1:20" ht="22.5" x14ac:dyDescent="0.2">
      <c r="A23" s="140">
        <v>1</v>
      </c>
      <c r="B23" s="134"/>
      <c r="C23" s="113" t="s">
        <v>75</v>
      </c>
      <c r="D23" s="136" t="s">
        <v>62</v>
      </c>
      <c r="E23" s="141">
        <v>1.94</v>
      </c>
      <c r="F23" s="138"/>
      <c r="G23" s="100"/>
      <c r="H23" s="142">
        <f t="shared" si="0"/>
        <v>0</v>
      </c>
      <c r="I23" s="100"/>
      <c r="J23" s="100"/>
      <c r="K23" s="143">
        <f t="shared" si="1"/>
        <v>0</v>
      </c>
      <c r="L23" s="144">
        <f t="shared" si="2"/>
        <v>0</v>
      </c>
      <c r="M23" s="142">
        <f t="shared" si="3"/>
        <v>0</v>
      </c>
      <c r="N23" s="142">
        <f t="shared" si="4"/>
        <v>0</v>
      </c>
      <c r="O23" s="142">
        <f t="shared" si="5"/>
        <v>0</v>
      </c>
      <c r="P23" s="143">
        <f t="shared" si="6"/>
        <v>0</v>
      </c>
      <c r="R23" s="98" t="b">
        <f>C23='[1]2a'!C23</f>
        <v>1</v>
      </c>
      <c r="S23" s="98" t="b">
        <f>D23='[1]2a'!D23</f>
        <v>1</v>
      </c>
      <c r="T23" s="98" t="b">
        <f>E23='[1]2a'!E23</f>
        <v>1</v>
      </c>
    </row>
    <row r="24" spans="1:20" ht="22.5" x14ac:dyDescent="0.2">
      <c r="A24" s="140">
        <v>2</v>
      </c>
      <c r="B24" s="134"/>
      <c r="C24" s="113" t="s">
        <v>76</v>
      </c>
      <c r="D24" s="136" t="s">
        <v>62</v>
      </c>
      <c r="E24" s="141">
        <v>1.94</v>
      </c>
      <c r="F24" s="138"/>
      <c r="G24" s="100"/>
      <c r="H24" s="142">
        <f t="shared" si="0"/>
        <v>0</v>
      </c>
      <c r="I24" s="100"/>
      <c r="J24" s="100"/>
      <c r="K24" s="143">
        <f t="shared" si="1"/>
        <v>0</v>
      </c>
      <c r="L24" s="144">
        <f t="shared" si="2"/>
        <v>0</v>
      </c>
      <c r="M24" s="142">
        <f t="shared" si="3"/>
        <v>0</v>
      </c>
      <c r="N24" s="142">
        <f t="shared" si="4"/>
        <v>0</v>
      </c>
      <c r="O24" s="142">
        <f t="shared" si="5"/>
        <v>0</v>
      </c>
      <c r="P24" s="143">
        <f t="shared" si="6"/>
        <v>0</v>
      </c>
      <c r="R24" s="98" t="b">
        <f>C24='[1]2a'!C24</f>
        <v>1</v>
      </c>
      <c r="S24" s="98" t="b">
        <f>D24='[1]2a'!D24</f>
        <v>1</v>
      </c>
      <c r="T24" s="98" t="b">
        <f>E24='[1]2a'!E24</f>
        <v>1</v>
      </c>
    </row>
    <row r="25" spans="1:20" ht="22.5" x14ac:dyDescent="0.2">
      <c r="A25" s="140">
        <v>3</v>
      </c>
      <c r="B25" s="134"/>
      <c r="C25" s="146" t="s">
        <v>386</v>
      </c>
      <c r="D25" s="136" t="s">
        <v>62</v>
      </c>
      <c r="E25" s="141">
        <v>2.4300000000000002</v>
      </c>
      <c r="F25" s="138"/>
      <c r="G25" s="100"/>
      <c r="H25" s="142">
        <f t="shared" si="0"/>
        <v>0</v>
      </c>
      <c r="I25" s="100"/>
      <c r="J25" s="100"/>
      <c r="K25" s="143">
        <f t="shared" si="1"/>
        <v>0</v>
      </c>
      <c r="L25" s="144">
        <f t="shared" si="2"/>
        <v>0</v>
      </c>
      <c r="M25" s="142">
        <f t="shared" si="3"/>
        <v>0</v>
      </c>
      <c r="N25" s="142">
        <f t="shared" si="4"/>
        <v>0</v>
      </c>
      <c r="O25" s="142">
        <f t="shared" si="5"/>
        <v>0</v>
      </c>
      <c r="P25" s="143">
        <f t="shared" si="6"/>
        <v>0</v>
      </c>
      <c r="Q25" s="98" t="s">
        <v>422</v>
      </c>
      <c r="R25" s="98" t="b">
        <f>C25='[1]2a'!C25</f>
        <v>0</v>
      </c>
      <c r="S25" s="98" t="b">
        <f>D25='[1]2a'!D25</f>
        <v>1</v>
      </c>
      <c r="T25" s="98" t="b">
        <f>E25='[1]2a'!E25</f>
        <v>1</v>
      </c>
    </row>
    <row r="26" spans="1:20" x14ac:dyDescent="0.2">
      <c r="A26" s="140">
        <v>4</v>
      </c>
      <c r="B26" s="134"/>
      <c r="C26" s="146" t="s">
        <v>388</v>
      </c>
      <c r="D26" s="136" t="s">
        <v>77</v>
      </c>
      <c r="E26" s="141">
        <v>9.6999999999999993</v>
      </c>
      <c r="F26" s="138"/>
      <c r="G26" s="100"/>
      <c r="H26" s="142">
        <f t="shared" si="0"/>
        <v>0</v>
      </c>
      <c r="I26" s="100"/>
      <c r="J26" s="100"/>
      <c r="K26" s="143">
        <f t="shared" si="1"/>
        <v>0</v>
      </c>
      <c r="L26" s="144">
        <f t="shared" si="2"/>
        <v>0</v>
      </c>
      <c r="M26" s="142">
        <f t="shared" si="3"/>
        <v>0</v>
      </c>
      <c r="N26" s="142">
        <f t="shared" si="4"/>
        <v>0</v>
      </c>
      <c r="O26" s="142">
        <f t="shared" si="5"/>
        <v>0</v>
      </c>
      <c r="P26" s="143">
        <f t="shared" si="6"/>
        <v>0</v>
      </c>
      <c r="R26" s="98" t="b">
        <f>C26='[1]2a'!C26</f>
        <v>0</v>
      </c>
      <c r="S26" s="98" t="b">
        <f>D26='[1]2a'!D26</f>
        <v>1</v>
      </c>
      <c r="T26" s="98" t="b">
        <f>E26='[1]2a'!E26</f>
        <v>1</v>
      </c>
    </row>
    <row r="27" spans="1:20" x14ac:dyDescent="0.2">
      <c r="A27" s="140">
        <v>5</v>
      </c>
      <c r="B27" s="134"/>
      <c r="C27" s="146" t="s">
        <v>78</v>
      </c>
      <c r="D27" s="136" t="s">
        <v>62</v>
      </c>
      <c r="E27" s="141">
        <v>1.94</v>
      </c>
      <c r="F27" s="138"/>
      <c r="G27" s="100"/>
      <c r="H27" s="142">
        <f t="shared" si="0"/>
        <v>0</v>
      </c>
      <c r="I27" s="100"/>
      <c r="J27" s="100"/>
      <c r="K27" s="143">
        <f t="shared" si="1"/>
        <v>0</v>
      </c>
      <c r="L27" s="144">
        <f t="shared" si="2"/>
        <v>0</v>
      </c>
      <c r="M27" s="142">
        <f t="shared" si="3"/>
        <v>0</v>
      </c>
      <c r="N27" s="142">
        <f t="shared" si="4"/>
        <v>0</v>
      </c>
      <c r="O27" s="142">
        <f t="shared" si="5"/>
        <v>0</v>
      </c>
      <c r="P27" s="143">
        <f t="shared" si="6"/>
        <v>0</v>
      </c>
      <c r="R27" s="98" t="b">
        <f>C27='[1]2a'!C27</f>
        <v>1</v>
      </c>
      <c r="S27" s="98" t="b">
        <f>D27='[1]2a'!D27</f>
        <v>1</v>
      </c>
      <c r="T27" s="98" t="b">
        <f>E27='[1]2a'!E27</f>
        <v>1</v>
      </c>
    </row>
    <row r="28" spans="1:20" ht="22.5" x14ac:dyDescent="0.2">
      <c r="A28" s="140">
        <v>6</v>
      </c>
      <c r="B28" s="134"/>
      <c r="C28" s="146" t="s">
        <v>389</v>
      </c>
      <c r="D28" s="136" t="s">
        <v>77</v>
      </c>
      <c r="E28" s="141">
        <v>0.49</v>
      </c>
      <c r="F28" s="138"/>
      <c r="G28" s="100"/>
      <c r="H28" s="142">
        <f t="shared" si="0"/>
        <v>0</v>
      </c>
      <c r="I28" s="100"/>
      <c r="J28" s="100"/>
      <c r="K28" s="143">
        <f t="shared" si="1"/>
        <v>0</v>
      </c>
      <c r="L28" s="144">
        <f t="shared" si="2"/>
        <v>0</v>
      </c>
      <c r="M28" s="142">
        <f t="shared" si="3"/>
        <v>0</v>
      </c>
      <c r="N28" s="142">
        <f t="shared" si="4"/>
        <v>0</v>
      </c>
      <c r="O28" s="142">
        <f t="shared" si="5"/>
        <v>0</v>
      </c>
      <c r="P28" s="143">
        <f t="shared" si="6"/>
        <v>0</v>
      </c>
      <c r="R28" s="98" t="b">
        <f>C28='[1]2a'!C28</f>
        <v>0</v>
      </c>
      <c r="S28" s="98" t="b">
        <f>D28='[1]2a'!D28</f>
        <v>1</v>
      </c>
      <c r="T28" s="98" t="b">
        <f>E28='[1]2a'!E28</f>
        <v>1</v>
      </c>
    </row>
    <row r="29" spans="1:20" ht="22.5" x14ac:dyDescent="0.2">
      <c r="A29" s="140">
        <v>7</v>
      </c>
      <c r="B29" s="134"/>
      <c r="C29" s="113" t="s">
        <v>79</v>
      </c>
      <c r="D29" s="136" t="s">
        <v>62</v>
      </c>
      <c r="E29" s="141">
        <v>1.94</v>
      </c>
      <c r="F29" s="138"/>
      <c r="G29" s="100"/>
      <c r="H29" s="142">
        <f t="shared" si="0"/>
        <v>0</v>
      </c>
      <c r="I29" s="100"/>
      <c r="J29" s="100"/>
      <c r="K29" s="143">
        <f t="shared" si="1"/>
        <v>0</v>
      </c>
      <c r="L29" s="144">
        <f t="shared" si="2"/>
        <v>0</v>
      </c>
      <c r="M29" s="142">
        <f t="shared" si="3"/>
        <v>0</v>
      </c>
      <c r="N29" s="142">
        <f t="shared" si="4"/>
        <v>0</v>
      </c>
      <c r="O29" s="142">
        <f t="shared" si="5"/>
        <v>0</v>
      </c>
      <c r="P29" s="143">
        <f t="shared" si="6"/>
        <v>0</v>
      </c>
      <c r="R29" s="98" t="b">
        <f>C29='[1]2a'!C29</f>
        <v>1</v>
      </c>
      <c r="S29" s="98" t="b">
        <f>D29='[1]2a'!D29</f>
        <v>1</v>
      </c>
      <c r="T29" s="98" t="b">
        <f>E29='[1]2a'!E29</f>
        <v>1</v>
      </c>
    </row>
    <row r="30" spans="1:20" ht="22.5" x14ac:dyDescent="0.2">
      <c r="A30" s="140">
        <v>8</v>
      </c>
      <c r="B30" s="134"/>
      <c r="C30" s="146" t="s">
        <v>390</v>
      </c>
      <c r="D30" s="136" t="s">
        <v>77</v>
      </c>
      <c r="E30" s="141">
        <v>7.76</v>
      </c>
      <c r="F30" s="138"/>
      <c r="G30" s="100"/>
      <c r="H30" s="142">
        <f t="shared" si="0"/>
        <v>0</v>
      </c>
      <c r="I30" s="100"/>
      <c r="J30" s="100"/>
      <c r="K30" s="143">
        <f t="shared" si="1"/>
        <v>0</v>
      </c>
      <c r="L30" s="144">
        <f t="shared" si="2"/>
        <v>0</v>
      </c>
      <c r="M30" s="142">
        <f t="shared" si="3"/>
        <v>0</v>
      </c>
      <c r="N30" s="142">
        <f t="shared" si="4"/>
        <v>0</v>
      </c>
      <c r="O30" s="142">
        <f t="shared" si="5"/>
        <v>0</v>
      </c>
      <c r="P30" s="143">
        <f t="shared" si="6"/>
        <v>0</v>
      </c>
      <c r="R30" s="98" t="b">
        <f>C30='[1]2a'!C30</f>
        <v>0</v>
      </c>
      <c r="S30" s="98" t="b">
        <f>D30='[1]2a'!D30</f>
        <v>1</v>
      </c>
      <c r="T30" s="98" t="b">
        <f>E30='[1]2a'!E30</f>
        <v>1</v>
      </c>
    </row>
    <row r="31" spans="1:20" x14ac:dyDescent="0.2">
      <c r="A31" s="140">
        <v>9</v>
      </c>
      <c r="B31" s="134"/>
      <c r="C31" s="146" t="s">
        <v>80</v>
      </c>
      <c r="D31" s="136" t="s">
        <v>62</v>
      </c>
      <c r="E31" s="141">
        <v>1.94</v>
      </c>
      <c r="F31" s="138"/>
      <c r="G31" s="100"/>
      <c r="H31" s="142">
        <f t="shared" si="0"/>
        <v>0</v>
      </c>
      <c r="I31" s="100"/>
      <c r="J31" s="100"/>
      <c r="K31" s="143">
        <f t="shared" si="1"/>
        <v>0</v>
      </c>
      <c r="L31" s="144">
        <f t="shared" si="2"/>
        <v>0</v>
      </c>
      <c r="M31" s="142">
        <f t="shared" si="3"/>
        <v>0</v>
      </c>
      <c r="N31" s="142">
        <f t="shared" si="4"/>
        <v>0</v>
      </c>
      <c r="O31" s="142">
        <f t="shared" si="5"/>
        <v>0</v>
      </c>
      <c r="P31" s="143">
        <f t="shared" si="6"/>
        <v>0</v>
      </c>
      <c r="R31" s="98" t="b">
        <f>C31='[1]2a'!C31</f>
        <v>1</v>
      </c>
      <c r="S31" s="98" t="b">
        <f>D31='[1]2a'!D31</f>
        <v>1</v>
      </c>
      <c r="T31" s="98" t="b">
        <f>E31='[1]2a'!E31</f>
        <v>1</v>
      </c>
    </row>
    <row r="32" spans="1:20" ht="22.5" x14ac:dyDescent="0.2">
      <c r="A32" s="140">
        <v>10</v>
      </c>
      <c r="B32" s="134"/>
      <c r="C32" s="113" t="s">
        <v>81</v>
      </c>
      <c r="D32" s="136" t="s">
        <v>62</v>
      </c>
      <c r="E32" s="141">
        <v>1.94</v>
      </c>
      <c r="F32" s="138"/>
      <c r="G32" s="100"/>
      <c r="H32" s="142">
        <f t="shared" si="0"/>
        <v>0</v>
      </c>
      <c r="I32" s="100"/>
      <c r="J32" s="100"/>
      <c r="K32" s="143">
        <f t="shared" si="1"/>
        <v>0</v>
      </c>
      <c r="L32" s="144">
        <f t="shared" si="2"/>
        <v>0</v>
      </c>
      <c r="M32" s="142">
        <f t="shared" si="3"/>
        <v>0</v>
      </c>
      <c r="N32" s="142">
        <f t="shared" si="4"/>
        <v>0</v>
      </c>
      <c r="O32" s="142">
        <f t="shared" si="5"/>
        <v>0</v>
      </c>
      <c r="P32" s="143">
        <f t="shared" si="6"/>
        <v>0</v>
      </c>
      <c r="R32" s="98" t="b">
        <f>C32='[1]2a'!C32</f>
        <v>1</v>
      </c>
      <c r="S32" s="98" t="b">
        <f>D32='[1]2a'!D32</f>
        <v>1</v>
      </c>
      <c r="T32" s="98" t="b">
        <f>E32='[1]2a'!E32</f>
        <v>1</v>
      </c>
    </row>
    <row r="33" spans="1:20" ht="22.5" x14ac:dyDescent="0.2">
      <c r="A33" s="140">
        <v>11</v>
      </c>
      <c r="B33" s="134"/>
      <c r="C33" s="146" t="s">
        <v>391</v>
      </c>
      <c r="D33" s="136" t="s">
        <v>83</v>
      </c>
      <c r="E33" s="141">
        <v>1.05</v>
      </c>
      <c r="F33" s="138"/>
      <c r="G33" s="100"/>
      <c r="H33" s="142">
        <f t="shared" si="0"/>
        <v>0</v>
      </c>
      <c r="I33" s="100"/>
      <c r="J33" s="100"/>
      <c r="K33" s="143">
        <f t="shared" si="1"/>
        <v>0</v>
      </c>
      <c r="L33" s="144">
        <f t="shared" si="2"/>
        <v>0</v>
      </c>
      <c r="M33" s="142">
        <f t="shared" si="3"/>
        <v>0</v>
      </c>
      <c r="N33" s="142">
        <f t="shared" si="4"/>
        <v>0</v>
      </c>
      <c r="O33" s="142">
        <f t="shared" si="5"/>
        <v>0</v>
      </c>
      <c r="P33" s="143">
        <f t="shared" si="6"/>
        <v>0</v>
      </c>
      <c r="R33" s="98" t="b">
        <f>C33='[1]2a'!C33</f>
        <v>0</v>
      </c>
      <c r="S33" s="98" t="b">
        <f>D33='[1]2a'!D33</f>
        <v>1</v>
      </c>
      <c r="T33" s="98" t="b">
        <f>E33='[1]2a'!E33</f>
        <v>1</v>
      </c>
    </row>
    <row r="34" spans="1:20" x14ac:dyDescent="0.2">
      <c r="A34" s="140">
        <v>12</v>
      </c>
      <c r="B34" s="134"/>
      <c r="C34" s="146" t="s">
        <v>80</v>
      </c>
      <c r="D34" s="136" t="s">
        <v>62</v>
      </c>
      <c r="E34" s="141">
        <v>1.94</v>
      </c>
      <c r="F34" s="138"/>
      <c r="G34" s="100"/>
      <c r="H34" s="142">
        <f t="shared" si="0"/>
        <v>0</v>
      </c>
      <c r="I34" s="100"/>
      <c r="J34" s="100"/>
      <c r="K34" s="143">
        <f t="shared" si="1"/>
        <v>0</v>
      </c>
      <c r="L34" s="144">
        <f t="shared" si="2"/>
        <v>0</v>
      </c>
      <c r="M34" s="142">
        <f t="shared" si="3"/>
        <v>0</v>
      </c>
      <c r="N34" s="142">
        <f t="shared" si="4"/>
        <v>0</v>
      </c>
      <c r="O34" s="142">
        <f t="shared" si="5"/>
        <v>0</v>
      </c>
      <c r="P34" s="143">
        <f t="shared" si="6"/>
        <v>0</v>
      </c>
      <c r="R34" s="98" t="b">
        <f>C34='[1]2a'!C34</f>
        <v>1</v>
      </c>
      <c r="S34" s="98" t="b">
        <f>D34='[1]2a'!D34</f>
        <v>1</v>
      </c>
      <c r="T34" s="98" t="b">
        <f>E34='[1]2a'!E34</f>
        <v>1</v>
      </c>
    </row>
    <row r="35" spans="1:20" x14ac:dyDescent="0.2">
      <c r="A35" s="140">
        <v>13</v>
      </c>
      <c r="B35" s="134"/>
      <c r="C35" s="113" t="s">
        <v>84</v>
      </c>
      <c r="D35" s="136" t="s">
        <v>62</v>
      </c>
      <c r="E35" s="141">
        <v>1.59</v>
      </c>
      <c r="F35" s="138"/>
      <c r="G35" s="100"/>
      <c r="H35" s="142">
        <f t="shared" si="0"/>
        <v>0</v>
      </c>
      <c r="I35" s="100"/>
      <c r="J35" s="100"/>
      <c r="K35" s="143">
        <f t="shared" si="1"/>
        <v>0</v>
      </c>
      <c r="L35" s="144">
        <f t="shared" si="2"/>
        <v>0</v>
      </c>
      <c r="M35" s="142">
        <f t="shared" si="3"/>
        <v>0</v>
      </c>
      <c r="N35" s="142">
        <f t="shared" si="4"/>
        <v>0</v>
      </c>
      <c r="O35" s="142">
        <f t="shared" si="5"/>
        <v>0</v>
      </c>
      <c r="P35" s="143">
        <f t="shared" si="6"/>
        <v>0</v>
      </c>
      <c r="R35" s="98" t="b">
        <f>C35='[1]2a'!C35</f>
        <v>1</v>
      </c>
      <c r="S35" s="98" t="b">
        <f>D35='[1]2a'!D35</f>
        <v>1</v>
      </c>
      <c r="T35" s="98" t="b">
        <f>E35='[1]2a'!E35</f>
        <v>1</v>
      </c>
    </row>
    <row r="36" spans="1:20" x14ac:dyDescent="0.2">
      <c r="A36" s="140">
        <v>14</v>
      </c>
      <c r="B36" s="134"/>
      <c r="C36" s="146" t="s">
        <v>254</v>
      </c>
      <c r="D36" s="136" t="s">
        <v>73</v>
      </c>
      <c r="E36" s="141">
        <v>0.05</v>
      </c>
      <c r="F36" s="138"/>
      <c r="G36" s="100"/>
      <c r="H36" s="142">
        <f t="shared" si="0"/>
        <v>0</v>
      </c>
      <c r="I36" s="100"/>
      <c r="J36" s="100"/>
      <c r="K36" s="143">
        <f t="shared" si="1"/>
        <v>0</v>
      </c>
      <c r="L36" s="144">
        <f t="shared" si="2"/>
        <v>0</v>
      </c>
      <c r="M36" s="142">
        <f t="shared" si="3"/>
        <v>0</v>
      </c>
      <c r="N36" s="142">
        <f t="shared" si="4"/>
        <v>0</v>
      </c>
      <c r="O36" s="142">
        <f t="shared" si="5"/>
        <v>0</v>
      </c>
      <c r="P36" s="143">
        <f t="shared" si="6"/>
        <v>0</v>
      </c>
      <c r="R36" s="98" t="b">
        <f>C36='[1]2a'!C36</f>
        <v>1</v>
      </c>
      <c r="S36" s="98" t="b">
        <f>D36='[1]2a'!D36</f>
        <v>1</v>
      </c>
      <c r="T36" s="98" t="b">
        <f>E36='[1]2a'!E36</f>
        <v>1</v>
      </c>
    </row>
    <row r="37" spans="1:20" x14ac:dyDescent="0.2">
      <c r="A37" s="140">
        <v>15</v>
      </c>
      <c r="B37" s="134"/>
      <c r="C37" s="146" t="s">
        <v>85</v>
      </c>
      <c r="D37" s="136" t="s">
        <v>62</v>
      </c>
      <c r="E37" s="141">
        <v>1.59</v>
      </c>
      <c r="F37" s="138"/>
      <c r="G37" s="100"/>
      <c r="H37" s="142">
        <f t="shared" si="0"/>
        <v>0</v>
      </c>
      <c r="I37" s="100"/>
      <c r="J37" s="100"/>
      <c r="K37" s="143">
        <f t="shared" si="1"/>
        <v>0</v>
      </c>
      <c r="L37" s="144">
        <f t="shared" si="2"/>
        <v>0</v>
      </c>
      <c r="M37" s="142">
        <f t="shared" si="3"/>
        <v>0</v>
      </c>
      <c r="N37" s="142">
        <f t="shared" si="4"/>
        <v>0</v>
      </c>
      <c r="O37" s="142">
        <f t="shared" si="5"/>
        <v>0</v>
      </c>
      <c r="P37" s="143">
        <f t="shared" si="6"/>
        <v>0</v>
      </c>
      <c r="R37" s="98" t="b">
        <f>C37='[1]2a'!C37</f>
        <v>1</v>
      </c>
      <c r="S37" s="98" t="b">
        <f>D37='[1]2a'!D37</f>
        <v>1</v>
      </c>
      <c r="T37" s="98" t="b">
        <f>E37='[1]2a'!E37</f>
        <v>1</v>
      </c>
    </row>
    <row r="38" spans="1:20" x14ac:dyDescent="0.2">
      <c r="A38" s="140">
        <v>16</v>
      </c>
      <c r="B38" s="134"/>
      <c r="C38" s="113" t="s">
        <v>86</v>
      </c>
      <c r="D38" s="136" t="s">
        <v>62</v>
      </c>
      <c r="E38" s="141">
        <v>1.59</v>
      </c>
      <c r="F38" s="138"/>
      <c r="G38" s="100"/>
      <c r="H38" s="142">
        <f t="shared" si="0"/>
        <v>0</v>
      </c>
      <c r="I38" s="100"/>
      <c r="J38" s="100"/>
      <c r="K38" s="143">
        <f t="shared" si="1"/>
        <v>0</v>
      </c>
      <c r="L38" s="144">
        <f t="shared" si="2"/>
        <v>0</v>
      </c>
      <c r="M38" s="142">
        <f t="shared" si="3"/>
        <v>0</v>
      </c>
      <c r="N38" s="142">
        <f t="shared" si="4"/>
        <v>0</v>
      </c>
      <c r="O38" s="142">
        <f t="shared" si="5"/>
        <v>0</v>
      </c>
      <c r="P38" s="143">
        <f t="shared" si="6"/>
        <v>0</v>
      </c>
      <c r="R38" s="98" t="b">
        <f>C38='[1]2a'!C38</f>
        <v>1</v>
      </c>
      <c r="S38" s="98" t="b">
        <f>D38='[1]2a'!D38</f>
        <v>1</v>
      </c>
      <c r="T38" s="98" t="b">
        <f>E38='[1]2a'!E38</f>
        <v>1</v>
      </c>
    </row>
    <row r="39" spans="1:20" ht="22.5" x14ac:dyDescent="0.2">
      <c r="A39" s="140">
        <v>17</v>
      </c>
      <c r="B39" s="134"/>
      <c r="C39" s="146" t="s">
        <v>392</v>
      </c>
      <c r="D39" s="136" t="s">
        <v>62</v>
      </c>
      <c r="E39" s="141">
        <v>1.99</v>
      </c>
      <c r="F39" s="138"/>
      <c r="G39" s="100"/>
      <c r="H39" s="142">
        <f t="shared" si="0"/>
        <v>0</v>
      </c>
      <c r="I39" s="100"/>
      <c r="J39" s="100"/>
      <c r="K39" s="143">
        <f t="shared" si="1"/>
        <v>0</v>
      </c>
      <c r="L39" s="144">
        <f t="shared" si="2"/>
        <v>0</v>
      </c>
      <c r="M39" s="142">
        <f t="shared" si="3"/>
        <v>0</v>
      </c>
      <c r="N39" s="142">
        <f t="shared" si="4"/>
        <v>0</v>
      </c>
      <c r="O39" s="142">
        <f t="shared" si="5"/>
        <v>0</v>
      </c>
      <c r="P39" s="143">
        <f t="shared" si="6"/>
        <v>0</v>
      </c>
      <c r="R39" s="98" t="b">
        <f>C39='[1]2a'!C39</f>
        <v>0</v>
      </c>
      <c r="S39" s="98" t="b">
        <f>D39='[1]2a'!D39</f>
        <v>1</v>
      </c>
      <c r="T39" s="98" t="b">
        <f>E39='[1]2a'!E39</f>
        <v>1</v>
      </c>
    </row>
    <row r="40" spans="1:20" x14ac:dyDescent="0.2">
      <c r="A40" s="140">
        <v>18</v>
      </c>
      <c r="B40" s="134"/>
      <c r="C40" s="146" t="s">
        <v>87</v>
      </c>
      <c r="D40" s="136" t="s">
        <v>62</v>
      </c>
      <c r="E40" s="141">
        <v>1.59</v>
      </c>
      <c r="F40" s="138"/>
      <c r="G40" s="100"/>
      <c r="H40" s="142">
        <f t="shared" si="0"/>
        <v>0</v>
      </c>
      <c r="I40" s="100"/>
      <c r="J40" s="100"/>
      <c r="K40" s="143">
        <f t="shared" si="1"/>
        <v>0</v>
      </c>
      <c r="L40" s="144">
        <f t="shared" si="2"/>
        <v>0</v>
      </c>
      <c r="M40" s="142">
        <f t="shared" si="3"/>
        <v>0</v>
      </c>
      <c r="N40" s="142">
        <f t="shared" si="4"/>
        <v>0</v>
      </c>
      <c r="O40" s="142">
        <f t="shared" si="5"/>
        <v>0</v>
      </c>
      <c r="P40" s="143">
        <f t="shared" si="6"/>
        <v>0</v>
      </c>
      <c r="R40" s="98" t="b">
        <f>C40='[1]2a'!C40</f>
        <v>1</v>
      </c>
      <c r="S40" s="98" t="b">
        <f>D40='[1]2a'!D40</f>
        <v>1</v>
      </c>
      <c r="T40" s="98" t="b">
        <f>E40='[1]2a'!E40</f>
        <v>1</v>
      </c>
    </row>
    <row r="41" spans="1:20" ht="22.5" x14ac:dyDescent="0.2">
      <c r="A41" s="140">
        <v>19</v>
      </c>
      <c r="B41" s="134"/>
      <c r="C41" s="113" t="s">
        <v>88</v>
      </c>
      <c r="D41" s="136" t="s">
        <v>56</v>
      </c>
      <c r="E41" s="141">
        <v>5.32</v>
      </c>
      <c r="F41" s="138"/>
      <c r="G41" s="100"/>
      <c r="H41" s="142">
        <f t="shared" si="0"/>
        <v>0</v>
      </c>
      <c r="I41" s="100"/>
      <c r="J41" s="100"/>
      <c r="K41" s="143">
        <f t="shared" si="1"/>
        <v>0</v>
      </c>
      <c r="L41" s="144">
        <f t="shared" si="2"/>
        <v>0</v>
      </c>
      <c r="M41" s="142">
        <f t="shared" si="3"/>
        <v>0</v>
      </c>
      <c r="N41" s="142">
        <f t="shared" si="4"/>
        <v>0</v>
      </c>
      <c r="O41" s="142">
        <f t="shared" si="5"/>
        <v>0</v>
      </c>
      <c r="P41" s="143">
        <f t="shared" si="6"/>
        <v>0</v>
      </c>
      <c r="R41" s="98" t="b">
        <f>C41='[1]2a'!C41</f>
        <v>1</v>
      </c>
      <c r="S41" s="98" t="b">
        <f>D41='[1]2a'!D41</f>
        <v>1</v>
      </c>
      <c r="T41" s="98" t="b">
        <f>E41='[1]2a'!E41</f>
        <v>1</v>
      </c>
    </row>
    <row r="42" spans="1:20" x14ac:dyDescent="0.2">
      <c r="A42" s="140">
        <v>20</v>
      </c>
      <c r="B42" s="134"/>
      <c r="C42" s="146" t="s">
        <v>253</v>
      </c>
      <c r="D42" s="136" t="s">
        <v>56</v>
      </c>
      <c r="E42" s="141">
        <v>6.12</v>
      </c>
      <c r="F42" s="138"/>
      <c r="G42" s="100"/>
      <c r="H42" s="142">
        <f t="shared" si="0"/>
        <v>0</v>
      </c>
      <c r="I42" s="100"/>
      <c r="J42" s="100"/>
      <c r="K42" s="143">
        <f t="shared" si="1"/>
        <v>0</v>
      </c>
      <c r="L42" s="144">
        <f t="shared" si="2"/>
        <v>0</v>
      </c>
      <c r="M42" s="142">
        <f t="shared" si="3"/>
        <v>0</v>
      </c>
      <c r="N42" s="142">
        <f t="shared" si="4"/>
        <v>0</v>
      </c>
      <c r="O42" s="142">
        <f t="shared" si="5"/>
        <v>0</v>
      </c>
      <c r="P42" s="143">
        <f t="shared" si="6"/>
        <v>0</v>
      </c>
      <c r="R42" s="98" t="b">
        <f>C42='[1]2a'!C42</f>
        <v>1</v>
      </c>
      <c r="S42" s="98" t="b">
        <f>D42='[1]2a'!D42</f>
        <v>1</v>
      </c>
      <c r="T42" s="98" t="b">
        <f>E42='[1]2a'!E42</f>
        <v>1</v>
      </c>
    </row>
    <row r="43" spans="1:20" x14ac:dyDescent="0.2">
      <c r="A43" s="140">
        <v>21</v>
      </c>
      <c r="B43" s="134"/>
      <c r="C43" s="146" t="s">
        <v>89</v>
      </c>
      <c r="D43" s="136" t="s">
        <v>56</v>
      </c>
      <c r="E43" s="141">
        <v>5.32</v>
      </c>
      <c r="F43" s="138"/>
      <c r="G43" s="100"/>
      <c r="H43" s="142">
        <f t="shared" si="0"/>
        <v>0</v>
      </c>
      <c r="I43" s="100"/>
      <c r="J43" s="100"/>
      <c r="K43" s="143">
        <f t="shared" si="1"/>
        <v>0</v>
      </c>
      <c r="L43" s="144">
        <f t="shared" si="2"/>
        <v>0</v>
      </c>
      <c r="M43" s="142">
        <f t="shared" si="3"/>
        <v>0</v>
      </c>
      <c r="N43" s="142">
        <f t="shared" si="4"/>
        <v>0</v>
      </c>
      <c r="O43" s="142">
        <f t="shared" si="5"/>
        <v>0</v>
      </c>
      <c r="P43" s="143">
        <f t="shared" si="6"/>
        <v>0</v>
      </c>
      <c r="R43" s="98" t="b">
        <f>C43='[1]2a'!C43</f>
        <v>1</v>
      </c>
      <c r="S43" s="98" t="b">
        <f>D43='[1]2a'!D43</f>
        <v>1</v>
      </c>
      <c r="T43" s="98" t="b">
        <f>E43='[1]2a'!E43</f>
        <v>1</v>
      </c>
    </row>
    <row r="44" spans="1:20" ht="22.5" x14ac:dyDescent="0.2">
      <c r="A44" s="140">
        <v>22</v>
      </c>
      <c r="B44" s="134"/>
      <c r="C44" s="113" t="s">
        <v>90</v>
      </c>
      <c r="D44" s="136" t="s">
        <v>56</v>
      </c>
      <c r="E44" s="141">
        <v>3.16</v>
      </c>
      <c r="F44" s="138"/>
      <c r="G44" s="100"/>
      <c r="H44" s="142">
        <f t="shared" si="0"/>
        <v>0</v>
      </c>
      <c r="I44" s="100"/>
      <c r="J44" s="100"/>
      <c r="K44" s="143">
        <f t="shared" si="1"/>
        <v>0</v>
      </c>
      <c r="L44" s="144">
        <f t="shared" si="2"/>
        <v>0</v>
      </c>
      <c r="M44" s="142">
        <f t="shared" si="3"/>
        <v>0</v>
      </c>
      <c r="N44" s="142">
        <f t="shared" si="4"/>
        <v>0</v>
      </c>
      <c r="O44" s="142">
        <f t="shared" si="5"/>
        <v>0</v>
      </c>
      <c r="P44" s="143">
        <f t="shared" si="6"/>
        <v>0</v>
      </c>
      <c r="R44" s="98" t="b">
        <f>C44='[1]2a'!C44</f>
        <v>1</v>
      </c>
      <c r="S44" s="98" t="b">
        <f>D44='[1]2a'!D44</f>
        <v>1</v>
      </c>
      <c r="T44" s="98" t="b">
        <f>E44='[1]2a'!E44</f>
        <v>1</v>
      </c>
    </row>
    <row r="45" spans="1:20" ht="22.5" x14ac:dyDescent="0.2">
      <c r="A45" s="140">
        <v>23</v>
      </c>
      <c r="B45" s="134"/>
      <c r="C45" s="146" t="s">
        <v>252</v>
      </c>
      <c r="D45" s="136" t="s">
        <v>56</v>
      </c>
      <c r="E45" s="141">
        <v>3.63</v>
      </c>
      <c r="F45" s="138"/>
      <c r="G45" s="100"/>
      <c r="H45" s="142">
        <f t="shared" si="0"/>
        <v>0</v>
      </c>
      <c r="I45" s="100"/>
      <c r="J45" s="100"/>
      <c r="K45" s="143">
        <f t="shared" si="1"/>
        <v>0</v>
      </c>
      <c r="L45" s="144">
        <f t="shared" si="2"/>
        <v>0</v>
      </c>
      <c r="M45" s="142">
        <f t="shared" si="3"/>
        <v>0</v>
      </c>
      <c r="N45" s="142">
        <f t="shared" si="4"/>
        <v>0</v>
      </c>
      <c r="O45" s="142">
        <f t="shared" si="5"/>
        <v>0</v>
      </c>
      <c r="P45" s="143">
        <f t="shared" si="6"/>
        <v>0</v>
      </c>
      <c r="R45" s="98" t="b">
        <f>C45='[1]2a'!C45</f>
        <v>1</v>
      </c>
      <c r="S45" s="98" t="b">
        <f>D45='[1]2a'!D45</f>
        <v>1</v>
      </c>
      <c r="T45" s="98" t="b">
        <f>E45='[1]2a'!E45</f>
        <v>1</v>
      </c>
    </row>
    <row r="46" spans="1:20" x14ac:dyDescent="0.2">
      <c r="A46" s="140">
        <v>24</v>
      </c>
      <c r="B46" s="134"/>
      <c r="C46" s="146" t="s">
        <v>91</v>
      </c>
      <c r="D46" s="136" t="s">
        <v>56</v>
      </c>
      <c r="E46" s="141">
        <v>3.16</v>
      </c>
      <c r="F46" s="138"/>
      <c r="G46" s="100"/>
      <c r="H46" s="142">
        <f t="shared" si="0"/>
        <v>0</v>
      </c>
      <c r="I46" s="100"/>
      <c r="J46" s="100"/>
      <c r="K46" s="143">
        <f t="shared" si="1"/>
        <v>0</v>
      </c>
      <c r="L46" s="144">
        <f t="shared" si="2"/>
        <v>0</v>
      </c>
      <c r="M46" s="142">
        <f t="shared" si="3"/>
        <v>0</v>
      </c>
      <c r="N46" s="142">
        <f t="shared" si="4"/>
        <v>0</v>
      </c>
      <c r="O46" s="142">
        <f t="shared" si="5"/>
        <v>0</v>
      </c>
      <c r="P46" s="143">
        <f t="shared" si="6"/>
        <v>0</v>
      </c>
      <c r="R46" s="98" t="b">
        <f>C46='[1]2a'!C46</f>
        <v>1</v>
      </c>
      <c r="S46" s="98" t="b">
        <f>D46='[1]2a'!D46</f>
        <v>1</v>
      </c>
      <c r="T46" s="98" t="b">
        <f>E46='[1]2a'!E46</f>
        <v>1</v>
      </c>
    </row>
    <row r="47" spans="1:20" x14ac:dyDescent="0.2">
      <c r="A47" s="133">
        <v>3</v>
      </c>
      <c r="B47" s="134"/>
      <c r="C47" s="135" t="s">
        <v>92</v>
      </c>
      <c r="D47" s="136"/>
      <c r="E47" s="137"/>
      <c r="F47" s="138"/>
      <c r="G47" s="100"/>
      <c r="H47" s="142">
        <f t="shared" si="0"/>
        <v>0</v>
      </c>
      <c r="I47" s="100"/>
      <c r="J47" s="100"/>
      <c r="K47" s="143">
        <f t="shared" si="1"/>
        <v>0</v>
      </c>
      <c r="L47" s="144">
        <f t="shared" si="2"/>
        <v>0</v>
      </c>
      <c r="M47" s="142">
        <f t="shared" si="3"/>
        <v>0</v>
      </c>
      <c r="N47" s="142">
        <f t="shared" si="4"/>
        <v>0</v>
      </c>
      <c r="O47" s="142">
        <f t="shared" si="5"/>
        <v>0</v>
      </c>
      <c r="P47" s="143">
        <f t="shared" si="6"/>
        <v>0</v>
      </c>
      <c r="R47" s="98" t="b">
        <f>C47='[1]2a'!C47</f>
        <v>1</v>
      </c>
      <c r="S47" s="98" t="b">
        <f>D47='[1]2a'!D47</f>
        <v>1</v>
      </c>
      <c r="T47" s="98" t="b">
        <f>E47='[1]2a'!E47</f>
        <v>1</v>
      </c>
    </row>
    <row r="48" spans="1:20" ht="22.5" x14ac:dyDescent="0.2">
      <c r="A48" s="140">
        <v>1</v>
      </c>
      <c r="B48" s="134"/>
      <c r="C48" s="113" t="s">
        <v>93</v>
      </c>
      <c r="D48" s="136" t="s">
        <v>73</v>
      </c>
      <c r="E48" s="141">
        <v>0.8</v>
      </c>
      <c r="F48" s="138"/>
      <c r="G48" s="100"/>
      <c r="H48" s="142">
        <f t="shared" si="0"/>
        <v>0</v>
      </c>
      <c r="I48" s="100"/>
      <c r="J48" s="100"/>
      <c r="K48" s="143">
        <f t="shared" si="1"/>
        <v>0</v>
      </c>
      <c r="L48" s="144">
        <f t="shared" si="2"/>
        <v>0</v>
      </c>
      <c r="M48" s="142">
        <f t="shared" si="3"/>
        <v>0</v>
      </c>
      <c r="N48" s="142">
        <f t="shared" si="4"/>
        <v>0</v>
      </c>
      <c r="O48" s="142">
        <f t="shared" si="5"/>
        <v>0</v>
      </c>
      <c r="P48" s="143">
        <f t="shared" si="6"/>
        <v>0</v>
      </c>
      <c r="R48" s="98" t="b">
        <f>C48='[1]2a'!C48</f>
        <v>1</v>
      </c>
      <c r="S48" s="98" t="b">
        <f>D48='[1]2a'!D48</f>
        <v>1</v>
      </c>
      <c r="T48" s="98" t="b">
        <f>E48='[1]2a'!E48</f>
        <v>1</v>
      </c>
    </row>
    <row r="49" spans="1:20" x14ac:dyDescent="0.2">
      <c r="A49" s="140">
        <v>2</v>
      </c>
      <c r="B49" s="134"/>
      <c r="C49" s="146" t="s">
        <v>251</v>
      </c>
      <c r="D49" s="136" t="s">
        <v>73</v>
      </c>
      <c r="E49" s="141">
        <v>0.92</v>
      </c>
      <c r="F49" s="138"/>
      <c r="G49" s="100"/>
      <c r="H49" s="142">
        <f t="shared" si="0"/>
        <v>0</v>
      </c>
      <c r="I49" s="100"/>
      <c r="J49" s="100"/>
      <c r="K49" s="143">
        <f t="shared" si="1"/>
        <v>0</v>
      </c>
      <c r="L49" s="144">
        <f t="shared" si="2"/>
        <v>0</v>
      </c>
      <c r="M49" s="142">
        <f t="shared" si="3"/>
        <v>0</v>
      </c>
      <c r="N49" s="142">
        <f t="shared" si="4"/>
        <v>0</v>
      </c>
      <c r="O49" s="142">
        <f t="shared" si="5"/>
        <v>0</v>
      </c>
      <c r="P49" s="143">
        <f t="shared" si="6"/>
        <v>0</v>
      </c>
      <c r="R49" s="98" t="b">
        <f>C49='[1]2a'!C49</f>
        <v>1</v>
      </c>
      <c r="S49" s="98" t="b">
        <f>D49='[1]2a'!D49</f>
        <v>1</v>
      </c>
      <c r="T49" s="98" t="b">
        <f>E49='[1]2a'!E49</f>
        <v>1</v>
      </c>
    </row>
    <row r="50" spans="1:20" x14ac:dyDescent="0.2">
      <c r="A50" s="140">
        <v>3</v>
      </c>
      <c r="B50" s="134"/>
      <c r="C50" s="146" t="s">
        <v>87</v>
      </c>
      <c r="D50" s="136" t="s">
        <v>73</v>
      </c>
      <c r="E50" s="141">
        <v>0.8</v>
      </c>
      <c r="F50" s="138"/>
      <c r="G50" s="100"/>
      <c r="H50" s="142">
        <f t="shared" si="0"/>
        <v>0</v>
      </c>
      <c r="I50" s="100"/>
      <c r="J50" s="100"/>
      <c r="K50" s="143">
        <f t="shared" si="1"/>
        <v>0</v>
      </c>
      <c r="L50" s="144">
        <f t="shared" si="2"/>
        <v>0</v>
      </c>
      <c r="M50" s="142">
        <f t="shared" si="3"/>
        <v>0</v>
      </c>
      <c r="N50" s="142">
        <f t="shared" si="4"/>
        <v>0</v>
      </c>
      <c r="O50" s="142">
        <f t="shared" si="5"/>
        <v>0</v>
      </c>
      <c r="P50" s="143">
        <f t="shared" si="6"/>
        <v>0</v>
      </c>
      <c r="R50" s="98" t="b">
        <f>C50='[1]2a'!C50</f>
        <v>1</v>
      </c>
      <c r="S50" s="98" t="b">
        <f>D50='[1]2a'!D50</f>
        <v>1</v>
      </c>
      <c r="T50" s="98" t="b">
        <f>E50='[1]2a'!E50</f>
        <v>1</v>
      </c>
    </row>
    <row r="51" spans="1:20" x14ac:dyDescent="0.2">
      <c r="A51" s="140">
        <v>4</v>
      </c>
      <c r="B51" s="134"/>
      <c r="C51" s="113" t="s">
        <v>94</v>
      </c>
      <c r="D51" s="136" t="s">
        <v>62</v>
      </c>
      <c r="E51" s="141">
        <v>316.29000000000002</v>
      </c>
      <c r="F51" s="138"/>
      <c r="G51" s="100"/>
      <c r="H51" s="142">
        <f t="shared" si="0"/>
        <v>0</v>
      </c>
      <c r="I51" s="100"/>
      <c r="J51" s="100"/>
      <c r="K51" s="143">
        <f t="shared" si="1"/>
        <v>0</v>
      </c>
      <c r="L51" s="144">
        <f t="shared" si="2"/>
        <v>0</v>
      </c>
      <c r="M51" s="142">
        <f t="shared" si="3"/>
        <v>0</v>
      </c>
      <c r="N51" s="142">
        <f t="shared" si="4"/>
        <v>0</v>
      </c>
      <c r="O51" s="142">
        <f t="shared" si="5"/>
        <v>0</v>
      </c>
      <c r="P51" s="143">
        <f t="shared" si="6"/>
        <v>0</v>
      </c>
      <c r="R51" s="98" t="b">
        <f>C51='[1]2a'!C51</f>
        <v>1</v>
      </c>
      <c r="S51" s="98" t="b">
        <f>D51='[1]2a'!D51</f>
        <v>1</v>
      </c>
      <c r="T51" s="98" t="b">
        <f>E51='[1]2a'!E51</f>
        <v>1</v>
      </c>
    </row>
    <row r="52" spans="1:20" ht="22.5" x14ac:dyDescent="0.2">
      <c r="A52" s="140">
        <v>5</v>
      </c>
      <c r="B52" s="134"/>
      <c r="C52" s="146" t="s">
        <v>245</v>
      </c>
      <c r="D52" s="136" t="s">
        <v>62</v>
      </c>
      <c r="E52" s="141">
        <v>395.36</v>
      </c>
      <c r="F52" s="138"/>
      <c r="G52" s="100"/>
      <c r="H52" s="142">
        <f t="shared" si="0"/>
        <v>0</v>
      </c>
      <c r="I52" s="100"/>
      <c r="J52" s="100"/>
      <c r="K52" s="143">
        <f t="shared" si="1"/>
        <v>0</v>
      </c>
      <c r="L52" s="144">
        <f t="shared" si="2"/>
        <v>0</v>
      </c>
      <c r="M52" s="142">
        <f t="shared" si="3"/>
        <v>0</v>
      </c>
      <c r="N52" s="142">
        <f t="shared" si="4"/>
        <v>0</v>
      </c>
      <c r="O52" s="142">
        <f t="shared" si="5"/>
        <v>0</v>
      </c>
      <c r="P52" s="143">
        <f t="shared" si="6"/>
        <v>0</v>
      </c>
      <c r="R52" s="98" t="b">
        <f>C52='[1]2a'!C52</f>
        <v>1</v>
      </c>
      <c r="S52" s="98" t="b">
        <f>D52='[1]2a'!D52</f>
        <v>1</v>
      </c>
      <c r="T52" s="98" t="b">
        <f>E52='[1]2a'!E52</f>
        <v>1</v>
      </c>
    </row>
    <row r="53" spans="1:20" x14ac:dyDescent="0.2">
      <c r="A53" s="140">
        <v>6</v>
      </c>
      <c r="B53" s="134"/>
      <c r="C53" s="146" t="s">
        <v>95</v>
      </c>
      <c r="D53" s="136" t="s">
        <v>62</v>
      </c>
      <c r="E53" s="141">
        <v>316.29000000000002</v>
      </c>
      <c r="F53" s="138"/>
      <c r="G53" s="100"/>
      <c r="H53" s="142">
        <f t="shared" si="0"/>
        <v>0</v>
      </c>
      <c r="I53" s="100"/>
      <c r="J53" s="100"/>
      <c r="K53" s="143">
        <f t="shared" si="1"/>
        <v>0</v>
      </c>
      <c r="L53" s="144">
        <f t="shared" si="2"/>
        <v>0</v>
      </c>
      <c r="M53" s="142">
        <f t="shared" si="3"/>
        <v>0</v>
      </c>
      <c r="N53" s="142">
        <f t="shared" si="4"/>
        <v>0</v>
      </c>
      <c r="O53" s="142">
        <f t="shared" si="5"/>
        <v>0</v>
      </c>
      <c r="P53" s="143">
        <f t="shared" si="6"/>
        <v>0</v>
      </c>
      <c r="R53" s="98" t="b">
        <f>C53='[1]2a'!C53</f>
        <v>1</v>
      </c>
      <c r="S53" s="98" t="b">
        <f>D53='[1]2a'!D53</f>
        <v>1</v>
      </c>
      <c r="T53" s="98" t="b">
        <f>E53='[1]2a'!E53</f>
        <v>1</v>
      </c>
    </row>
    <row r="54" spans="1:20" ht="22.5" x14ac:dyDescent="0.2">
      <c r="A54" s="140">
        <v>7</v>
      </c>
      <c r="B54" s="134"/>
      <c r="C54" s="113" t="s">
        <v>96</v>
      </c>
      <c r="D54" s="136" t="s">
        <v>73</v>
      </c>
      <c r="E54" s="141">
        <v>0.54</v>
      </c>
      <c r="F54" s="138"/>
      <c r="G54" s="100"/>
      <c r="H54" s="142">
        <f t="shared" si="0"/>
        <v>0</v>
      </c>
      <c r="I54" s="100"/>
      <c r="J54" s="100"/>
      <c r="K54" s="143">
        <f t="shared" si="1"/>
        <v>0</v>
      </c>
      <c r="L54" s="144">
        <f t="shared" si="2"/>
        <v>0</v>
      </c>
      <c r="M54" s="142">
        <f t="shared" si="3"/>
        <v>0</v>
      </c>
      <c r="N54" s="142">
        <f t="shared" si="4"/>
        <v>0</v>
      </c>
      <c r="O54" s="142">
        <f t="shared" si="5"/>
        <v>0</v>
      </c>
      <c r="P54" s="143">
        <f t="shared" si="6"/>
        <v>0</v>
      </c>
      <c r="R54" s="98" t="b">
        <f>C54='[1]2a'!C54</f>
        <v>1</v>
      </c>
      <c r="S54" s="98" t="b">
        <f>D54='[1]2a'!D54</f>
        <v>1</v>
      </c>
      <c r="T54" s="98" t="b">
        <f>E54='[1]2a'!E54</f>
        <v>1</v>
      </c>
    </row>
    <row r="55" spans="1:20" x14ac:dyDescent="0.2">
      <c r="A55" s="140">
        <v>8</v>
      </c>
      <c r="B55" s="134"/>
      <c r="C55" s="146" t="s">
        <v>97</v>
      </c>
      <c r="D55" s="136" t="s">
        <v>73</v>
      </c>
      <c r="E55" s="141">
        <v>0.65</v>
      </c>
      <c r="F55" s="138"/>
      <c r="G55" s="100"/>
      <c r="H55" s="142">
        <f t="shared" si="0"/>
        <v>0</v>
      </c>
      <c r="I55" s="100"/>
      <c r="J55" s="100"/>
      <c r="K55" s="143">
        <f t="shared" si="1"/>
        <v>0</v>
      </c>
      <c r="L55" s="144">
        <f t="shared" si="2"/>
        <v>0</v>
      </c>
      <c r="M55" s="142">
        <f t="shared" si="3"/>
        <v>0</v>
      </c>
      <c r="N55" s="142">
        <f t="shared" si="4"/>
        <v>0</v>
      </c>
      <c r="O55" s="142">
        <f t="shared" si="5"/>
        <v>0</v>
      </c>
      <c r="P55" s="143">
        <f t="shared" si="6"/>
        <v>0</v>
      </c>
      <c r="R55" s="98" t="b">
        <f>C55='[1]2a'!C55</f>
        <v>1</v>
      </c>
      <c r="S55" s="98" t="b">
        <f>D55='[1]2a'!D55</f>
        <v>1</v>
      </c>
      <c r="T55" s="98" t="b">
        <f>E55='[1]2a'!E55</f>
        <v>1</v>
      </c>
    </row>
    <row r="56" spans="1:20" x14ac:dyDescent="0.2">
      <c r="A56" s="140">
        <v>9</v>
      </c>
      <c r="B56" s="134"/>
      <c r="C56" s="146" t="s">
        <v>85</v>
      </c>
      <c r="D56" s="136" t="s">
        <v>62</v>
      </c>
      <c r="E56" s="141">
        <v>316.29000000000002</v>
      </c>
      <c r="F56" s="138"/>
      <c r="G56" s="100"/>
      <c r="H56" s="142">
        <f t="shared" si="0"/>
        <v>0</v>
      </c>
      <c r="I56" s="100"/>
      <c r="J56" s="100"/>
      <c r="K56" s="143">
        <f t="shared" si="1"/>
        <v>0</v>
      </c>
      <c r="L56" s="144">
        <f t="shared" si="2"/>
        <v>0</v>
      </c>
      <c r="M56" s="142">
        <f t="shared" si="3"/>
        <v>0</v>
      </c>
      <c r="N56" s="142">
        <f t="shared" si="4"/>
        <v>0</v>
      </c>
      <c r="O56" s="142">
        <f t="shared" si="5"/>
        <v>0</v>
      </c>
      <c r="P56" s="143">
        <f t="shared" si="6"/>
        <v>0</v>
      </c>
      <c r="R56" s="98" t="b">
        <f>C56='[1]2a'!C56</f>
        <v>1</v>
      </c>
      <c r="S56" s="98" t="b">
        <f>D56='[1]2a'!D56</f>
        <v>1</v>
      </c>
      <c r="T56" s="98" t="b">
        <f>E56='[1]2a'!E56</f>
        <v>1</v>
      </c>
    </row>
    <row r="57" spans="1:20" ht="22.5" x14ac:dyDescent="0.2">
      <c r="A57" s="140">
        <v>10</v>
      </c>
      <c r="B57" s="134"/>
      <c r="C57" s="113" t="s">
        <v>98</v>
      </c>
      <c r="D57" s="136" t="s">
        <v>73</v>
      </c>
      <c r="E57" s="141">
        <v>3.13</v>
      </c>
      <c r="F57" s="138"/>
      <c r="G57" s="100"/>
      <c r="H57" s="142">
        <f t="shared" si="0"/>
        <v>0</v>
      </c>
      <c r="I57" s="100"/>
      <c r="J57" s="100"/>
      <c r="K57" s="143">
        <f t="shared" si="1"/>
        <v>0</v>
      </c>
      <c r="L57" s="144">
        <f t="shared" si="2"/>
        <v>0</v>
      </c>
      <c r="M57" s="142">
        <f t="shared" si="3"/>
        <v>0</v>
      </c>
      <c r="N57" s="142">
        <f t="shared" si="4"/>
        <v>0</v>
      </c>
      <c r="O57" s="142">
        <f t="shared" si="5"/>
        <v>0</v>
      </c>
      <c r="P57" s="143">
        <f t="shared" si="6"/>
        <v>0</v>
      </c>
      <c r="R57" s="98" t="b">
        <f>C57='[1]2a'!C57</f>
        <v>1</v>
      </c>
      <c r="S57" s="98" t="b">
        <f>D57='[1]2a'!D57</f>
        <v>1</v>
      </c>
      <c r="T57" s="98" t="b">
        <f>E57='[1]2a'!E57</f>
        <v>0</v>
      </c>
    </row>
    <row r="58" spans="1:20" x14ac:dyDescent="0.2">
      <c r="A58" s="140">
        <v>11</v>
      </c>
      <c r="B58" s="134"/>
      <c r="C58" s="146" t="s">
        <v>405</v>
      </c>
      <c r="D58" s="136" t="s">
        <v>73</v>
      </c>
      <c r="E58" s="141">
        <v>3.48</v>
      </c>
      <c r="F58" s="138"/>
      <c r="G58" s="100"/>
      <c r="H58" s="142">
        <f t="shared" si="0"/>
        <v>0</v>
      </c>
      <c r="I58" s="100"/>
      <c r="J58" s="100"/>
      <c r="K58" s="143">
        <f t="shared" si="1"/>
        <v>0</v>
      </c>
      <c r="L58" s="144">
        <f t="shared" si="2"/>
        <v>0</v>
      </c>
      <c r="M58" s="142">
        <f t="shared" si="3"/>
        <v>0</v>
      </c>
      <c r="N58" s="142">
        <f t="shared" si="4"/>
        <v>0</v>
      </c>
      <c r="O58" s="142">
        <f t="shared" si="5"/>
        <v>0</v>
      </c>
      <c r="P58" s="143">
        <f t="shared" si="6"/>
        <v>0</v>
      </c>
      <c r="R58" s="98" t="b">
        <f>C58='[1]2a'!C58</f>
        <v>0</v>
      </c>
      <c r="S58" s="98" t="b">
        <f>D58='[1]2a'!D58</f>
        <v>1</v>
      </c>
      <c r="T58" s="98" t="b">
        <f>E58='[1]2a'!E58</f>
        <v>0</v>
      </c>
    </row>
    <row r="59" spans="1:20" x14ac:dyDescent="0.2">
      <c r="A59" s="140">
        <v>12</v>
      </c>
      <c r="B59" s="134"/>
      <c r="C59" s="146" t="s">
        <v>406</v>
      </c>
      <c r="D59" s="136" t="s">
        <v>73</v>
      </c>
      <c r="E59" s="141">
        <v>0.28000000000000003</v>
      </c>
      <c r="F59" s="138"/>
      <c r="G59" s="100"/>
      <c r="H59" s="142">
        <f t="shared" ref="H59" si="7">ROUND(F59*G59,2)</f>
        <v>0</v>
      </c>
      <c r="I59" s="100"/>
      <c r="J59" s="100"/>
      <c r="K59" s="143">
        <f t="shared" ref="K59" si="8">SUM(H59:J59)</f>
        <v>0</v>
      </c>
      <c r="L59" s="144">
        <f t="shared" ref="L59" si="9">ROUND(E59*F59,2)</f>
        <v>0</v>
      </c>
      <c r="M59" s="142">
        <f t="shared" ref="M59" si="10">ROUND(H59*E59,2)</f>
        <v>0</v>
      </c>
      <c r="N59" s="142">
        <f t="shared" ref="N59" si="11">ROUND(I59*E59,2)</f>
        <v>0</v>
      </c>
      <c r="O59" s="142">
        <f t="shared" ref="O59" si="12">ROUND(J59*E59,2)</f>
        <v>0</v>
      </c>
      <c r="P59" s="143">
        <f t="shared" ref="P59" si="13">SUM(M59:O59)</f>
        <v>0</v>
      </c>
    </row>
    <row r="60" spans="1:20" x14ac:dyDescent="0.2">
      <c r="A60" s="140">
        <v>13</v>
      </c>
      <c r="B60" s="134"/>
      <c r="C60" s="146" t="s">
        <v>85</v>
      </c>
      <c r="D60" s="136" t="s">
        <v>62</v>
      </c>
      <c r="E60" s="141">
        <v>316.29000000000002</v>
      </c>
      <c r="F60" s="138"/>
      <c r="G60" s="100"/>
      <c r="H60" s="142">
        <f t="shared" si="0"/>
        <v>0</v>
      </c>
      <c r="I60" s="100"/>
      <c r="J60" s="100"/>
      <c r="K60" s="143">
        <f t="shared" si="1"/>
        <v>0</v>
      </c>
      <c r="L60" s="144">
        <f t="shared" si="2"/>
        <v>0</v>
      </c>
      <c r="M60" s="142">
        <f t="shared" si="3"/>
        <v>0</v>
      </c>
      <c r="N60" s="142">
        <f t="shared" si="4"/>
        <v>0</v>
      </c>
      <c r="O60" s="142">
        <f t="shared" si="5"/>
        <v>0</v>
      </c>
      <c r="P60" s="143">
        <f t="shared" si="6"/>
        <v>0</v>
      </c>
      <c r="R60" s="98" t="b">
        <f>C60='[1]2a'!C59</f>
        <v>1</v>
      </c>
      <c r="S60" s="98" t="b">
        <f>D60='[1]2a'!D59</f>
        <v>1</v>
      </c>
      <c r="T60" s="98" t="b">
        <f>E60='[1]2a'!E59</f>
        <v>1</v>
      </c>
    </row>
    <row r="61" spans="1:20" ht="22.5" x14ac:dyDescent="0.2">
      <c r="A61" s="140">
        <v>14</v>
      </c>
      <c r="B61" s="134"/>
      <c r="C61" s="113" t="s">
        <v>99</v>
      </c>
      <c r="D61" s="136" t="s">
        <v>56</v>
      </c>
      <c r="E61" s="141">
        <v>75.900000000000006</v>
      </c>
      <c r="F61" s="138"/>
      <c r="G61" s="100"/>
      <c r="H61" s="142">
        <f t="shared" si="0"/>
        <v>0</v>
      </c>
      <c r="I61" s="100"/>
      <c r="J61" s="100"/>
      <c r="K61" s="143">
        <f t="shared" si="1"/>
        <v>0</v>
      </c>
      <c r="L61" s="144">
        <f t="shared" si="2"/>
        <v>0</v>
      </c>
      <c r="M61" s="142">
        <f t="shared" si="3"/>
        <v>0</v>
      </c>
      <c r="N61" s="142">
        <f t="shared" si="4"/>
        <v>0</v>
      </c>
      <c r="O61" s="142">
        <f t="shared" si="5"/>
        <v>0</v>
      </c>
      <c r="P61" s="143">
        <f t="shared" si="6"/>
        <v>0</v>
      </c>
      <c r="R61" s="98" t="b">
        <f>C61='[1]2a'!C60</f>
        <v>1</v>
      </c>
      <c r="S61" s="98" t="b">
        <f>D61='[1]2a'!D60</f>
        <v>1</v>
      </c>
      <c r="T61" s="98" t="b">
        <f>E61='[1]2a'!E60</f>
        <v>1</v>
      </c>
    </row>
    <row r="62" spans="1:20" x14ac:dyDescent="0.2">
      <c r="A62" s="140">
        <v>15</v>
      </c>
      <c r="B62" s="134"/>
      <c r="C62" s="146" t="s">
        <v>246</v>
      </c>
      <c r="D62" s="136" t="s">
        <v>73</v>
      </c>
      <c r="E62" s="141">
        <v>0.51</v>
      </c>
      <c r="F62" s="138"/>
      <c r="G62" s="100"/>
      <c r="H62" s="142">
        <f t="shared" si="0"/>
        <v>0</v>
      </c>
      <c r="I62" s="100"/>
      <c r="J62" s="100"/>
      <c r="K62" s="143">
        <f t="shared" si="1"/>
        <v>0</v>
      </c>
      <c r="L62" s="144">
        <f t="shared" si="2"/>
        <v>0</v>
      </c>
      <c r="M62" s="142">
        <f t="shared" si="3"/>
        <v>0</v>
      </c>
      <c r="N62" s="142">
        <f t="shared" si="4"/>
        <v>0</v>
      </c>
      <c r="O62" s="142">
        <f t="shared" si="5"/>
        <v>0</v>
      </c>
      <c r="P62" s="143">
        <f t="shared" si="6"/>
        <v>0</v>
      </c>
      <c r="R62" s="98" t="b">
        <f>C62='[1]2a'!C61</f>
        <v>1</v>
      </c>
      <c r="S62" s="98" t="b">
        <f>D62='[1]2a'!D61</f>
        <v>1</v>
      </c>
      <c r="T62" s="98" t="b">
        <f>E62='[1]2a'!E61</f>
        <v>1</v>
      </c>
    </row>
    <row r="63" spans="1:20" x14ac:dyDescent="0.2">
      <c r="A63" s="140">
        <v>16</v>
      </c>
      <c r="B63" s="134"/>
      <c r="C63" s="146" t="s">
        <v>100</v>
      </c>
      <c r="D63" s="136" t="s">
        <v>62</v>
      </c>
      <c r="E63" s="141">
        <v>35.86</v>
      </c>
      <c r="F63" s="138"/>
      <c r="G63" s="100"/>
      <c r="H63" s="142">
        <f t="shared" si="0"/>
        <v>0</v>
      </c>
      <c r="I63" s="100"/>
      <c r="J63" s="100"/>
      <c r="K63" s="143">
        <f t="shared" si="1"/>
        <v>0</v>
      </c>
      <c r="L63" s="144">
        <f t="shared" si="2"/>
        <v>0</v>
      </c>
      <c r="M63" s="142">
        <f t="shared" si="3"/>
        <v>0</v>
      </c>
      <c r="N63" s="142">
        <f t="shared" si="4"/>
        <v>0</v>
      </c>
      <c r="O63" s="142">
        <f t="shared" si="5"/>
        <v>0</v>
      </c>
      <c r="P63" s="143">
        <f t="shared" si="6"/>
        <v>0</v>
      </c>
      <c r="R63" s="98" t="b">
        <f>C63='[1]2a'!C62</f>
        <v>1</v>
      </c>
      <c r="S63" s="98" t="b">
        <f>D63='[1]2a'!D62</f>
        <v>1</v>
      </c>
      <c r="T63" s="98" t="b">
        <f>E63='[1]2a'!E62</f>
        <v>1</v>
      </c>
    </row>
    <row r="64" spans="1:20" x14ac:dyDescent="0.2">
      <c r="A64" s="140">
        <v>17</v>
      </c>
      <c r="B64" s="134"/>
      <c r="C64" s="146" t="s">
        <v>87</v>
      </c>
      <c r="D64" s="136" t="s">
        <v>62</v>
      </c>
      <c r="E64" s="141">
        <v>35.86</v>
      </c>
      <c r="F64" s="138"/>
      <c r="G64" s="100"/>
      <c r="H64" s="142">
        <f t="shared" si="0"/>
        <v>0</v>
      </c>
      <c r="I64" s="100"/>
      <c r="J64" s="100"/>
      <c r="K64" s="143">
        <f t="shared" si="1"/>
        <v>0</v>
      </c>
      <c r="L64" s="144">
        <f t="shared" si="2"/>
        <v>0</v>
      </c>
      <c r="M64" s="142">
        <f t="shared" si="3"/>
        <v>0</v>
      </c>
      <c r="N64" s="142">
        <f t="shared" si="4"/>
        <v>0</v>
      </c>
      <c r="O64" s="142">
        <f t="shared" si="5"/>
        <v>0</v>
      </c>
      <c r="P64" s="143">
        <f t="shared" si="6"/>
        <v>0</v>
      </c>
      <c r="R64" s="98" t="b">
        <f>C64='[1]2a'!C63</f>
        <v>1</v>
      </c>
      <c r="S64" s="98" t="b">
        <f>D64='[1]2a'!D63</f>
        <v>1</v>
      </c>
      <c r="T64" s="98" t="b">
        <f>E64='[1]2a'!E63</f>
        <v>1</v>
      </c>
    </row>
    <row r="65" spans="1:20" x14ac:dyDescent="0.2">
      <c r="A65" s="140">
        <v>18</v>
      </c>
      <c r="B65" s="134"/>
      <c r="C65" s="113" t="s">
        <v>101</v>
      </c>
      <c r="D65" s="136" t="s">
        <v>62</v>
      </c>
      <c r="E65" s="141">
        <v>34.840000000000003</v>
      </c>
      <c r="F65" s="138"/>
      <c r="G65" s="100"/>
      <c r="H65" s="142">
        <f t="shared" si="0"/>
        <v>0</v>
      </c>
      <c r="I65" s="100"/>
      <c r="J65" s="100"/>
      <c r="K65" s="143">
        <f t="shared" si="1"/>
        <v>0</v>
      </c>
      <c r="L65" s="144">
        <f t="shared" si="2"/>
        <v>0</v>
      </c>
      <c r="M65" s="142">
        <f t="shared" si="3"/>
        <v>0</v>
      </c>
      <c r="N65" s="142">
        <f t="shared" si="4"/>
        <v>0</v>
      </c>
      <c r="O65" s="142">
        <f t="shared" si="5"/>
        <v>0</v>
      </c>
      <c r="P65" s="143">
        <f t="shared" si="6"/>
        <v>0</v>
      </c>
      <c r="R65" s="98" t="b">
        <f>C65='[1]2a'!C64</f>
        <v>1</v>
      </c>
      <c r="S65" s="98" t="b">
        <f>D65='[1]2a'!D64</f>
        <v>1</v>
      </c>
      <c r="T65" s="98" t="b">
        <f>E65='[1]2a'!E64</f>
        <v>1</v>
      </c>
    </row>
    <row r="66" spans="1:20" x14ac:dyDescent="0.2">
      <c r="A66" s="140">
        <v>19</v>
      </c>
      <c r="B66" s="134"/>
      <c r="C66" s="146" t="s">
        <v>102</v>
      </c>
      <c r="D66" s="136" t="s">
        <v>83</v>
      </c>
      <c r="E66" s="141">
        <v>8.7100000000000009</v>
      </c>
      <c r="F66" s="138"/>
      <c r="G66" s="100"/>
      <c r="H66" s="142">
        <f t="shared" si="0"/>
        <v>0</v>
      </c>
      <c r="I66" s="100"/>
      <c r="J66" s="100"/>
      <c r="K66" s="143">
        <f t="shared" si="1"/>
        <v>0</v>
      </c>
      <c r="L66" s="144">
        <f t="shared" si="2"/>
        <v>0</v>
      </c>
      <c r="M66" s="142">
        <f t="shared" si="3"/>
        <v>0</v>
      </c>
      <c r="N66" s="142">
        <f t="shared" si="4"/>
        <v>0</v>
      </c>
      <c r="O66" s="142">
        <f t="shared" si="5"/>
        <v>0</v>
      </c>
      <c r="P66" s="143">
        <f t="shared" si="6"/>
        <v>0</v>
      </c>
      <c r="R66" s="98" t="b">
        <f>C66='[1]2a'!C65</f>
        <v>1</v>
      </c>
      <c r="S66" s="98" t="b">
        <f>D66='[1]2a'!D65</f>
        <v>1</v>
      </c>
      <c r="T66" s="98" t="b">
        <f>E66='[1]2a'!E65</f>
        <v>1</v>
      </c>
    </row>
    <row r="67" spans="1:20" x14ac:dyDescent="0.2">
      <c r="A67" s="140">
        <v>20</v>
      </c>
      <c r="B67" s="134"/>
      <c r="C67" s="146" t="s">
        <v>103</v>
      </c>
      <c r="D67" s="136" t="s">
        <v>83</v>
      </c>
      <c r="E67" s="141">
        <v>11.61</v>
      </c>
      <c r="F67" s="138"/>
      <c r="G67" s="100"/>
      <c r="H67" s="142">
        <f t="shared" si="0"/>
        <v>0</v>
      </c>
      <c r="I67" s="100"/>
      <c r="J67" s="100"/>
      <c r="K67" s="143">
        <f t="shared" si="1"/>
        <v>0</v>
      </c>
      <c r="L67" s="144">
        <f t="shared" si="2"/>
        <v>0</v>
      </c>
      <c r="M67" s="142">
        <f t="shared" si="3"/>
        <v>0</v>
      </c>
      <c r="N67" s="142">
        <f t="shared" si="4"/>
        <v>0</v>
      </c>
      <c r="O67" s="142">
        <f t="shared" si="5"/>
        <v>0</v>
      </c>
      <c r="P67" s="143">
        <f t="shared" si="6"/>
        <v>0</v>
      </c>
      <c r="R67" s="98" t="b">
        <f>C67='[1]2a'!C66</f>
        <v>1</v>
      </c>
      <c r="S67" s="98" t="b">
        <f>D67='[1]2a'!D66</f>
        <v>1</v>
      </c>
      <c r="T67" s="98" t="b">
        <f>E67='[1]2a'!E66</f>
        <v>1</v>
      </c>
    </row>
    <row r="68" spans="1:20" ht="22.5" x14ac:dyDescent="0.2">
      <c r="A68" s="140">
        <v>21</v>
      </c>
      <c r="B68" s="134"/>
      <c r="C68" s="113" t="s">
        <v>104</v>
      </c>
      <c r="D68" s="136" t="s">
        <v>62</v>
      </c>
      <c r="E68" s="141">
        <v>316.29000000000002</v>
      </c>
      <c r="F68" s="138"/>
      <c r="G68" s="100"/>
      <c r="H68" s="142">
        <f t="shared" si="0"/>
        <v>0</v>
      </c>
      <c r="I68" s="100"/>
      <c r="J68" s="100"/>
      <c r="K68" s="143">
        <f t="shared" si="1"/>
        <v>0</v>
      </c>
      <c r="L68" s="144">
        <f t="shared" si="2"/>
        <v>0</v>
      </c>
      <c r="M68" s="142">
        <f t="shared" si="3"/>
        <v>0</v>
      </c>
      <c r="N68" s="142">
        <f t="shared" si="4"/>
        <v>0</v>
      </c>
      <c r="O68" s="142">
        <f t="shared" si="5"/>
        <v>0</v>
      </c>
      <c r="P68" s="143">
        <f t="shared" si="6"/>
        <v>0</v>
      </c>
      <c r="R68" s="98" t="b">
        <f>C68='[1]2a'!C67</f>
        <v>1</v>
      </c>
      <c r="S68" s="98" t="b">
        <f>D68='[1]2a'!D67</f>
        <v>1</v>
      </c>
      <c r="T68" s="98" t="b">
        <f>E68='[1]2a'!E67</f>
        <v>1</v>
      </c>
    </row>
    <row r="69" spans="1:20" ht="22.5" x14ac:dyDescent="0.2">
      <c r="A69" s="140">
        <v>22</v>
      </c>
      <c r="B69" s="134"/>
      <c r="C69" s="146" t="s">
        <v>392</v>
      </c>
      <c r="D69" s="136" t="s">
        <v>62</v>
      </c>
      <c r="E69" s="141">
        <v>395.36</v>
      </c>
      <c r="F69" s="138"/>
      <c r="G69" s="100"/>
      <c r="H69" s="142">
        <f t="shared" si="0"/>
        <v>0</v>
      </c>
      <c r="I69" s="100"/>
      <c r="J69" s="100"/>
      <c r="K69" s="143">
        <f t="shared" si="1"/>
        <v>0</v>
      </c>
      <c r="L69" s="144">
        <f t="shared" si="2"/>
        <v>0</v>
      </c>
      <c r="M69" s="142">
        <f t="shared" si="3"/>
        <v>0</v>
      </c>
      <c r="N69" s="142">
        <f t="shared" si="4"/>
        <v>0</v>
      </c>
      <c r="O69" s="142">
        <f t="shared" si="5"/>
        <v>0</v>
      </c>
      <c r="P69" s="143">
        <f t="shared" si="6"/>
        <v>0</v>
      </c>
      <c r="R69" s="98" t="b">
        <f>C69='[1]2a'!C68</f>
        <v>0</v>
      </c>
      <c r="S69" s="98" t="b">
        <f>D69='[1]2a'!D68</f>
        <v>1</v>
      </c>
      <c r="T69" s="98" t="b">
        <f>E69='[1]2a'!E68</f>
        <v>1</v>
      </c>
    </row>
    <row r="70" spans="1:20" x14ac:dyDescent="0.2">
      <c r="A70" s="140">
        <v>23</v>
      </c>
      <c r="B70" s="134"/>
      <c r="C70" s="146" t="s">
        <v>105</v>
      </c>
      <c r="D70" s="136" t="s">
        <v>62</v>
      </c>
      <c r="E70" s="141">
        <v>316.29000000000002</v>
      </c>
      <c r="F70" s="138"/>
      <c r="G70" s="100"/>
      <c r="H70" s="142">
        <f t="shared" si="0"/>
        <v>0</v>
      </c>
      <c r="I70" s="100"/>
      <c r="J70" s="100"/>
      <c r="K70" s="143">
        <f t="shared" si="1"/>
        <v>0</v>
      </c>
      <c r="L70" s="144">
        <f t="shared" si="2"/>
        <v>0</v>
      </c>
      <c r="M70" s="142">
        <f t="shared" si="3"/>
        <v>0</v>
      </c>
      <c r="N70" s="142">
        <f t="shared" si="4"/>
        <v>0</v>
      </c>
      <c r="O70" s="142">
        <f t="shared" si="5"/>
        <v>0</v>
      </c>
      <c r="P70" s="143">
        <f t="shared" si="6"/>
        <v>0</v>
      </c>
      <c r="R70" s="98" t="b">
        <f>C70='[1]2a'!C69</f>
        <v>1</v>
      </c>
      <c r="S70" s="98" t="b">
        <f>D70='[1]2a'!D69</f>
        <v>1</v>
      </c>
      <c r="T70" s="98" t="b">
        <f>E70='[1]2a'!E69</f>
        <v>1</v>
      </c>
    </row>
    <row r="71" spans="1:20" x14ac:dyDescent="0.2">
      <c r="A71" s="140">
        <v>24</v>
      </c>
      <c r="B71" s="134"/>
      <c r="C71" s="146" t="s">
        <v>87</v>
      </c>
      <c r="D71" s="136" t="s">
        <v>62</v>
      </c>
      <c r="E71" s="141">
        <v>316.29000000000002</v>
      </c>
      <c r="F71" s="138"/>
      <c r="G71" s="100"/>
      <c r="H71" s="142">
        <f t="shared" si="0"/>
        <v>0</v>
      </c>
      <c r="I71" s="100"/>
      <c r="J71" s="100"/>
      <c r="K71" s="143">
        <f t="shared" si="1"/>
        <v>0</v>
      </c>
      <c r="L71" s="144">
        <f t="shared" si="2"/>
        <v>0</v>
      </c>
      <c r="M71" s="142">
        <f t="shared" si="3"/>
        <v>0</v>
      </c>
      <c r="N71" s="142">
        <f t="shared" si="4"/>
        <v>0</v>
      </c>
      <c r="O71" s="142">
        <f t="shared" si="5"/>
        <v>0</v>
      </c>
      <c r="P71" s="143">
        <f t="shared" si="6"/>
        <v>0</v>
      </c>
      <c r="R71" s="98" t="b">
        <f>C71='[1]2a'!C70</f>
        <v>1</v>
      </c>
      <c r="S71" s="98" t="b">
        <f>D71='[1]2a'!D70</f>
        <v>1</v>
      </c>
      <c r="T71" s="98" t="b">
        <f>E71='[1]2a'!E70</f>
        <v>1</v>
      </c>
    </row>
    <row r="72" spans="1:20" x14ac:dyDescent="0.2">
      <c r="A72" s="140">
        <v>25</v>
      </c>
      <c r="B72" s="134"/>
      <c r="C72" s="113" t="s">
        <v>106</v>
      </c>
      <c r="D72" s="136" t="s">
        <v>56</v>
      </c>
      <c r="E72" s="141">
        <v>51.2</v>
      </c>
      <c r="F72" s="138"/>
      <c r="G72" s="100"/>
      <c r="H72" s="142">
        <f t="shared" si="0"/>
        <v>0</v>
      </c>
      <c r="I72" s="100"/>
      <c r="J72" s="100"/>
      <c r="K72" s="143">
        <f t="shared" si="1"/>
        <v>0</v>
      </c>
      <c r="L72" s="144">
        <f t="shared" si="2"/>
        <v>0</v>
      </c>
      <c r="M72" s="142">
        <f t="shared" si="3"/>
        <v>0</v>
      </c>
      <c r="N72" s="142">
        <f t="shared" si="4"/>
        <v>0</v>
      </c>
      <c r="O72" s="142">
        <f t="shared" si="5"/>
        <v>0</v>
      </c>
      <c r="P72" s="143">
        <f t="shared" si="6"/>
        <v>0</v>
      </c>
      <c r="R72" s="98" t="b">
        <f>C72='[1]2a'!C71</f>
        <v>1</v>
      </c>
      <c r="S72" s="98" t="b">
        <f>D72='[1]2a'!D71</f>
        <v>1</v>
      </c>
      <c r="T72" s="98" t="b">
        <f>E72='[1]2a'!E71</f>
        <v>1</v>
      </c>
    </row>
    <row r="73" spans="1:20" ht="22.5" x14ac:dyDescent="0.2">
      <c r="A73" s="140">
        <v>26</v>
      </c>
      <c r="B73" s="134"/>
      <c r="C73" s="146" t="s">
        <v>247</v>
      </c>
      <c r="D73" s="136" t="s">
        <v>56</v>
      </c>
      <c r="E73" s="141">
        <v>58.88</v>
      </c>
      <c r="F73" s="138"/>
      <c r="G73" s="100"/>
      <c r="H73" s="142">
        <f t="shared" si="0"/>
        <v>0</v>
      </c>
      <c r="I73" s="100"/>
      <c r="J73" s="100"/>
      <c r="K73" s="143">
        <f t="shared" si="1"/>
        <v>0</v>
      </c>
      <c r="L73" s="144">
        <f t="shared" si="2"/>
        <v>0</v>
      </c>
      <c r="M73" s="142">
        <f t="shared" si="3"/>
        <v>0</v>
      </c>
      <c r="N73" s="142">
        <f t="shared" si="4"/>
        <v>0</v>
      </c>
      <c r="O73" s="142">
        <f t="shared" si="5"/>
        <v>0</v>
      </c>
      <c r="P73" s="143">
        <f t="shared" si="6"/>
        <v>0</v>
      </c>
      <c r="R73" s="98" t="b">
        <f>C73='[1]2a'!C72</f>
        <v>1</v>
      </c>
      <c r="S73" s="98" t="b">
        <f>D73='[1]2a'!D72</f>
        <v>1</v>
      </c>
      <c r="T73" s="98" t="b">
        <f>E73='[1]2a'!E72</f>
        <v>1</v>
      </c>
    </row>
    <row r="74" spans="1:20" x14ac:dyDescent="0.2">
      <c r="A74" s="140">
        <v>27</v>
      </c>
      <c r="B74" s="134"/>
      <c r="C74" s="146" t="s">
        <v>89</v>
      </c>
      <c r="D74" s="136" t="s">
        <v>56</v>
      </c>
      <c r="E74" s="141">
        <v>51.2</v>
      </c>
      <c r="F74" s="138"/>
      <c r="G74" s="100"/>
      <c r="H74" s="142">
        <f t="shared" si="0"/>
        <v>0</v>
      </c>
      <c r="I74" s="100"/>
      <c r="J74" s="100"/>
      <c r="K74" s="143">
        <f t="shared" si="1"/>
        <v>0</v>
      </c>
      <c r="L74" s="144">
        <f t="shared" si="2"/>
        <v>0</v>
      </c>
      <c r="M74" s="142">
        <f t="shared" si="3"/>
        <v>0</v>
      </c>
      <c r="N74" s="142">
        <f t="shared" si="4"/>
        <v>0</v>
      </c>
      <c r="O74" s="142">
        <f t="shared" si="5"/>
        <v>0</v>
      </c>
      <c r="P74" s="143">
        <f t="shared" si="6"/>
        <v>0</v>
      </c>
      <c r="R74" s="98" t="b">
        <f>C74='[1]2a'!C73</f>
        <v>1</v>
      </c>
      <c r="S74" s="98" t="b">
        <f>D74='[1]2a'!D73</f>
        <v>1</v>
      </c>
      <c r="T74" s="98" t="b">
        <f>E74='[1]2a'!E73</f>
        <v>1</v>
      </c>
    </row>
    <row r="75" spans="1:20" x14ac:dyDescent="0.2">
      <c r="A75" s="140">
        <v>28</v>
      </c>
      <c r="B75" s="134"/>
      <c r="C75" s="113" t="s">
        <v>107</v>
      </c>
      <c r="D75" s="136" t="s">
        <v>56</v>
      </c>
      <c r="E75" s="141">
        <v>51.2</v>
      </c>
      <c r="F75" s="138"/>
      <c r="G75" s="100"/>
      <c r="H75" s="142">
        <f t="shared" si="0"/>
        <v>0</v>
      </c>
      <c r="I75" s="100"/>
      <c r="J75" s="100"/>
      <c r="K75" s="143">
        <f t="shared" si="1"/>
        <v>0</v>
      </c>
      <c r="L75" s="144">
        <f t="shared" si="2"/>
        <v>0</v>
      </c>
      <c r="M75" s="142">
        <f t="shared" si="3"/>
        <v>0</v>
      </c>
      <c r="N75" s="142">
        <f t="shared" si="4"/>
        <v>0</v>
      </c>
      <c r="O75" s="142">
        <f t="shared" si="5"/>
        <v>0</v>
      </c>
      <c r="P75" s="143">
        <f t="shared" si="6"/>
        <v>0</v>
      </c>
      <c r="R75" s="98" t="b">
        <f>C75='[1]2a'!C74</f>
        <v>1</v>
      </c>
      <c r="S75" s="98" t="b">
        <f>D75='[1]2a'!D74</f>
        <v>1</v>
      </c>
      <c r="T75" s="98" t="b">
        <f>E75='[1]2a'!E74</f>
        <v>1</v>
      </c>
    </row>
    <row r="76" spans="1:20" x14ac:dyDescent="0.2">
      <c r="A76" s="140">
        <v>29</v>
      </c>
      <c r="B76" s="134"/>
      <c r="C76" s="146" t="s">
        <v>248</v>
      </c>
      <c r="D76" s="136" t="s">
        <v>56</v>
      </c>
      <c r="E76" s="141">
        <v>58.88</v>
      </c>
      <c r="F76" s="138"/>
      <c r="G76" s="100"/>
      <c r="H76" s="142">
        <f t="shared" si="0"/>
        <v>0</v>
      </c>
      <c r="I76" s="100"/>
      <c r="J76" s="100"/>
      <c r="K76" s="143">
        <f t="shared" si="1"/>
        <v>0</v>
      </c>
      <c r="L76" s="144">
        <f t="shared" si="2"/>
        <v>0</v>
      </c>
      <c r="M76" s="142">
        <f t="shared" si="3"/>
        <v>0</v>
      </c>
      <c r="N76" s="142">
        <f t="shared" si="4"/>
        <v>0</v>
      </c>
      <c r="O76" s="142">
        <f t="shared" si="5"/>
        <v>0</v>
      </c>
      <c r="P76" s="143">
        <f t="shared" si="6"/>
        <v>0</v>
      </c>
      <c r="R76" s="98" t="b">
        <f>C76='[1]2a'!C75</f>
        <v>1</v>
      </c>
      <c r="S76" s="98" t="b">
        <f>D76='[1]2a'!D75</f>
        <v>1</v>
      </c>
      <c r="T76" s="98" t="b">
        <f>E76='[1]2a'!E75</f>
        <v>1</v>
      </c>
    </row>
    <row r="77" spans="1:20" x14ac:dyDescent="0.2">
      <c r="A77" s="140">
        <v>30</v>
      </c>
      <c r="B77" s="134"/>
      <c r="C77" s="146" t="s">
        <v>89</v>
      </c>
      <c r="D77" s="136" t="s">
        <v>56</v>
      </c>
      <c r="E77" s="141">
        <v>51.2</v>
      </c>
      <c r="F77" s="138"/>
      <c r="G77" s="100"/>
      <c r="H77" s="142">
        <f t="shared" ref="H77:H104" si="14">ROUND(F77*G77,2)</f>
        <v>0</v>
      </c>
      <c r="I77" s="100"/>
      <c r="J77" s="100"/>
      <c r="K77" s="143">
        <f t="shared" ref="K77:K104" si="15">SUM(H77:J77)</f>
        <v>0</v>
      </c>
      <c r="L77" s="144">
        <f t="shared" ref="L77:L104" si="16">ROUND(E77*F77,2)</f>
        <v>0</v>
      </c>
      <c r="M77" s="142">
        <f t="shared" ref="M77:M104" si="17">ROUND(H77*E77,2)</f>
        <v>0</v>
      </c>
      <c r="N77" s="142">
        <f t="shared" ref="N77:N104" si="18">ROUND(I77*E77,2)</f>
        <v>0</v>
      </c>
      <c r="O77" s="142">
        <f t="shared" ref="O77:O104" si="19">ROUND(J77*E77,2)</f>
        <v>0</v>
      </c>
      <c r="P77" s="143">
        <f t="shared" ref="P77:P104" si="20">SUM(M77:O77)</f>
        <v>0</v>
      </c>
      <c r="R77" s="98" t="b">
        <f>C77='[1]2a'!C76</f>
        <v>1</v>
      </c>
      <c r="S77" s="98" t="b">
        <f>D77='[1]2a'!D76</f>
        <v>1</v>
      </c>
      <c r="T77" s="98" t="b">
        <f>E77='[1]2a'!E76</f>
        <v>1</v>
      </c>
    </row>
    <row r="78" spans="1:20" x14ac:dyDescent="0.2">
      <c r="A78" s="140">
        <v>31</v>
      </c>
      <c r="B78" s="134"/>
      <c r="C78" s="113" t="s">
        <v>108</v>
      </c>
      <c r="D78" s="136" t="s">
        <v>56</v>
      </c>
      <c r="E78" s="141">
        <v>51.18</v>
      </c>
      <c r="F78" s="138"/>
      <c r="G78" s="100"/>
      <c r="H78" s="142">
        <f t="shared" si="14"/>
        <v>0</v>
      </c>
      <c r="I78" s="100"/>
      <c r="J78" s="100"/>
      <c r="K78" s="143">
        <f t="shared" si="15"/>
        <v>0</v>
      </c>
      <c r="L78" s="144">
        <f t="shared" si="16"/>
        <v>0</v>
      </c>
      <c r="M78" s="142">
        <f t="shared" si="17"/>
        <v>0</v>
      </c>
      <c r="N78" s="142">
        <f t="shared" si="18"/>
        <v>0</v>
      </c>
      <c r="O78" s="142">
        <f t="shared" si="19"/>
        <v>0</v>
      </c>
      <c r="P78" s="143">
        <f t="shared" si="20"/>
        <v>0</v>
      </c>
      <c r="R78" s="98" t="b">
        <f>C78='[1]2a'!C77</f>
        <v>1</v>
      </c>
      <c r="S78" s="98" t="b">
        <f>D78='[1]2a'!D77</f>
        <v>1</v>
      </c>
      <c r="T78" s="98" t="b">
        <f>E78='[1]2a'!E77</f>
        <v>1</v>
      </c>
    </row>
    <row r="79" spans="1:20" ht="22.5" x14ac:dyDescent="0.2">
      <c r="A79" s="140">
        <v>32</v>
      </c>
      <c r="B79" s="134"/>
      <c r="C79" s="146" t="s">
        <v>249</v>
      </c>
      <c r="D79" s="136" t="s">
        <v>56</v>
      </c>
      <c r="E79" s="141">
        <v>58.86</v>
      </c>
      <c r="F79" s="138"/>
      <c r="G79" s="100"/>
      <c r="H79" s="142">
        <f t="shared" si="14"/>
        <v>0</v>
      </c>
      <c r="I79" s="100"/>
      <c r="J79" s="100"/>
      <c r="K79" s="143">
        <f t="shared" si="15"/>
        <v>0</v>
      </c>
      <c r="L79" s="144">
        <f t="shared" si="16"/>
        <v>0</v>
      </c>
      <c r="M79" s="142">
        <f t="shared" si="17"/>
        <v>0</v>
      </c>
      <c r="N79" s="142">
        <f t="shared" si="18"/>
        <v>0</v>
      </c>
      <c r="O79" s="142">
        <f t="shared" si="19"/>
        <v>0</v>
      </c>
      <c r="P79" s="143">
        <f t="shared" si="20"/>
        <v>0</v>
      </c>
      <c r="R79" s="98" t="b">
        <f>C79='[1]2a'!C78</f>
        <v>1</v>
      </c>
      <c r="S79" s="98" t="b">
        <f>D79='[1]2a'!D78</f>
        <v>1</v>
      </c>
      <c r="T79" s="98" t="b">
        <f>E79='[1]2a'!E78</f>
        <v>1</v>
      </c>
    </row>
    <row r="80" spans="1:20" x14ac:dyDescent="0.2">
      <c r="A80" s="140">
        <v>33</v>
      </c>
      <c r="B80" s="134"/>
      <c r="C80" s="146" t="s">
        <v>87</v>
      </c>
      <c r="D80" s="136" t="s">
        <v>56</v>
      </c>
      <c r="E80" s="141">
        <v>51.18</v>
      </c>
      <c r="F80" s="138"/>
      <c r="G80" s="100"/>
      <c r="H80" s="142">
        <f t="shared" si="14"/>
        <v>0</v>
      </c>
      <c r="I80" s="100"/>
      <c r="J80" s="100"/>
      <c r="K80" s="143">
        <f t="shared" si="15"/>
        <v>0</v>
      </c>
      <c r="L80" s="144">
        <f t="shared" si="16"/>
        <v>0</v>
      </c>
      <c r="M80" s="142">
        <f t="shared" si="17"/>
        <v>0</v>
      </c>
      <c r="N80" s="142">
        <f t="shared" si="18"/>
        <v>0</v>
      </c>
      <c r="O80" s="142">
        <f t="shared" si="19"/>
        <v>0</v>
      </c>
      <c r="P80" s="143">
        <f t="shared" si="20"/>
        <v>0</v>
      </c>
      <c r="R80" s="98" t="b">
        <f>C80='[1]2a'!C79</f>
        <v>1</v>
      </c>
      <c r="S80" s="98" t="b">
        <f>D80='[1]2a'!D79</f>
        <v>1</v>
      </c>
      <c r="T80" s="98" t="b">
        <f>E80='[1]2a'!E79</f>
        <v>1</v>
      </c>
    </row>
    <row r="81" spans="1:20" x14ac:dyDescent="0.2">
      <c r="A81" s="140">
        <v>34</v>
      </c>
      <c r="B81" s="134"/>
      <c r="C81" s="113" t="s">
        <v>109</v>
      </c>
      <c r="D81" s="136" t="s">
        <v>56</v>
      </c>
      <c r="E81" s="141">
        <v>55.5</v>
      </c>
      <c r="F81" s="138"/>
      <c r="G81" s="100"/>
      <c r="H81" s="142">
        <f t="shared" si="14"/>
        <v>0</v>
      </c>
      <c r="I81" s="100"/>
      <c r="J81" s="100"/>
      <c r="K81" s="143">
        <f t="shared" si="15"/>
        <v>0</v>
      </c>
      <c r="L81" s="144">
        <f t="shared" si="16"/>
        <v>0</v>
      </c>
      <c r="M81" s="142">
        <f t="shared" si="17"/>
        <v>0</v>
      </c>
      <c r="N81" s="142">
        <f t="shared" si="18"/>
        <v>0</v>
      </c>
      <c r="O81" s="142">
        <f t="shared" si="19"/>
        <v>0</v>
      </c>
      <c r="P81" s="143">
        <f t="shared" si="20"/>
        <v>0</v>
      </c>
      <c r="R81" s="98" t="b">
        <f>C81='[1]2a'!C80</f>
        <v>1</v>
      </c>
      <c r="S81" s="98" t="b">
        <f>D81='[1]2a'!D80</f>
        <v>1</v>
      </c>
      <c r="T81" s="98" t="b">
        <f>E81='[1]2a'!E80</f>
        <v>1</v>
      </c>
    </row>
    <row r="82" spans="1:20" ht="22.5" x14ac:dyDescent="0.2">
      <c r="A82" s="140">
        <v>35</v>
      </c>
      <c r="B82" s="134"/>
      <c r="C82" s="146" t="s">
        <v>250</v>
      </c>
      <c r="D82" s="136" t="s">
        <v>56</v>
      </c>
      <c r="E82" s="141">
        <v>63.83</v>
      </c>
      <c r="F82" s="138"/>
      <c r="G82" s="100"/>
      <c r="H82" s="142">
        <f t="shared" si="14"/>
        <v>0</v>
      </c>
      <c r="I82" s="100"/>
      <c r="J82" s="100"/>
      <c r="K82" s="143">
        <f t="shared" si="15"/>
        <v>0</v>
      </c>
      <c r="L82" s="144">
        <f t="shared" si="16"/>
        <v>0</v>
      </c>
      <c r="M82" s="142">
        <f t="shared" si="17"/>
        <v>0</v>
      </c>
      <c r="N82" s="142">
        <f t="shared" si="18"/>
        <v>0</v>
      </c>
      <c r="O82" s="142">
        <f t="shared" si="19"/>
        <v>0</v>
      </c>
      <c r="P82" s="143">
        <f t="shared" si="20"/>
        <v>0</v>
      </c>
      <c r="R82" s="98" t="b">
        <f>C82='[1]2a'!C81</f>
        <v>1</v>
      </c>
      <c r="S82" s="98" t="b">
        <f>D82='[1]2a'!D81</f>
        <v>1</v>
      </c>
      <c r="T82" s="98" t="b">
        <f>E82='[1]2a'!E81</f>
        <v>1</v>
      </c>
    </row>
    <row r="83" spans="1:20" x14ac:dyDescent="0.2">
      <c r="A83" s="140">
        <v>36</v>
      </c>
      <c r="B83" s="134"/>
      <c r="C83" s="146" t="s">
        <v>87</v>
      </c>
      <c r="D83" s="136" t="s">
        <v>56</v>
      </c>
      <c r="E83" s="141">
        <v>55.5</v>
      </c>
      <c r="F83" s="138"/>
      <c r="G83" s="100"/>
      <c r="H83" s="142">
        <f t="shared" si="14"/>
        <v>0</v>
      </c>
      <c r="I83" s="100"/>
      <c r="J83" s="100"/>
      <c r="K83" s="143">
        <f t="shared" si="15"/>
        <v>0</v>
      </c>
      <c r="L83" s="144">
        <f t="shared" si="16"/>
        <v>0</v>
      </c>
      <c r="M83" s="142">
        <f t="shared" si="17"/>
        <v>0</v>
      </c>
      <c r="N83" s="142">
        <f t="shared" si="18"/>
        <v>0</v>
      </c>
      <c r="O83" s="142">
        <f t="shared" si="19"/>
        <v>0</v>
      </c>
      <c r="P83" s="143">
        <f t="shared" si="20"/>
        <v>0</v>
      </c>
      <c r="R83" s="98" t="b">
        <f>C83='[1]2a'!C82</f>
        <v>1</v>
      </c>
      <c r="S83" s="98" t="b">
        <f>D83='[1]2a'!D82</f>
        <v>1</v>
      </c>
      <c r="T83" s="98" t="b">
        <f>E83='[1]2a'!E82</f>
        <v>1</v>
      </c>
    </row>
    <row r="84" spans="1:20" x14ac:dyDescent="0.2">
      <c r="A84" s="133">
        <v>4</v>
      </c>
      <c r="B84" s="134"/>
      <c r="C84" s="135" t="s">
        <v>110</v>
      </c>
      <c r="D84" s="136"/>
      <c r="E84" s="137"/>
      <c r="F84" s="138"/>
      <c r="G84" s="100"/>
      <c r="H84" s="142">
        <f t="shared" si="14"/>
        <v>0</v>
      </c>
      <c r="I84" s="100"/>
      <c r="J84" s="100"/>
      <c r="K84" s="143">
        <f t="shared" si="15"/>
        <v>0</v>
      </c>
      <c r="L84" s="144">
        <f t="shared" si="16"/>
        <v>0</v>
      </c>
      <c r="M84" s="142">
        <f t="shared" si="17"/>
        <v>0</v>
      </c>
      <c r="N84" s="142">
        <f t="shared" si="18"/>
        <v>0</v>
      </c>
      <c r="O84" s="142">
        <f t="shared" si="19"/>
        <v>0</v>
      </c>
      <c r="P84" s="143">
        <f t="shared" si="20"/>
        <v>0</v>
      </c>
      <c r="R84" s="98" t="b">
        <f>C84='[1]2a'!C83</f>
        <v>1</v>
      </c>
      <c r="S84" s="98" t="b">
        <f>D84='[1]2a'!D83</f>
        <v>1</v>
      </c>
      <c r="T84" s="98" t="b">
        <f>E84='[1]2a'!E83</f>
        <v>1</v>
      </c>
    </row>
    <row r="85" spans="1:20" ht="45" x14ac:dyDescent="0.2">
      <c r="A85" s="140">
        <v>1</v>
      </c>
      <c r="B85" s="134"/>
      <c r="C85" s="113" t="s">
        <v>111</v>
      </c>
      <c r="D85" s="136" t="s">
        <v>62</v>
      </c>
      <c r="E85" s="141">
        <v>21.68</v>
      </c>
      <c r="F85" s="138"/>
      <c r="G85" s="100"/>
      <c r="H85" s="142">
        <f t="shared" si="14"/>
        <v>0</v>
      </c>
      <c r="I85" s="100"/>
      <c r="J85" s="100"/>
      <c r="K85" s="143">
        <f t="shared" si="15"/>
        <v>0</v>
      </c>
      <c r="L85" s="144">
        <f t="shared" si="16"/>
        <v>0</v>
      </c>
      <c r="M85" s="142">
        <f t="shared" si="17"/>
        <v>0</v>
      </c>
      <c r="N85" s="142">
        <f t="shared" si="18"/>
        <v>0</v>
      </c>
      <c r="O85" s="142">
        <f t="shared" si="19"/>
        <v>0</v>
      </c>
      <c r="P85" s="143">
        <f t="shared" si="20"/>
        <v>0</v>
      </c>
      <c r="R85" s="98" t="b">
        <f>C85='[1]2a'!C84</f>
        <v>1</v>
      </c>
      <c r="S85" s="98" t="b">
        <f>D85='[1]2a'!D84</f>
        <v>1</v>
      </c>
      <c r="T85" s="98" t="b">
        <f>E85='[1]2a'!E84</f>
        <v>1</v>
      </c>
    </row>
    <row r="86" spans="1:20" ht="22.5" x14ac:dyDescent="0.2">
      <c r="A86" s="140">
        <v>2</v>
      </c>
      <c r="B86" s="134"/>
      <c r="C86" s="146" t="s">
        <v>393</v>
      </c>
      <c r="D86" s="136" t="s">
        <v>62</v>
      </c>
      <c r="E86" s="141">
        <v>24.93</v>
      </c>
      <c r="F86" s="138"/>
      <c r="G86" s="100"/>
      <c r="H86" s="142">
        <f t="shared" si="14"/>
        <v>0</v>
      </c>
      <c r="I86" s="100"/>
      <c r="J86" s="100"/>
      <c r="K86" s="143">
        <f t="shared" si="15"/>
        <v>0</v>
      </c>
      <c r="L86" s="144">
        <f t="shared" si="16"/>
        <v>0</v>
      </c>
      <c r="M86" s="142">
        <f t="shared" si="17"/>
        <v>0</v>
      </c>
      <c r="N86" s="142">
        <f t="shared" si="18"/>
        <v>0</v>
      </c>
      <c r="O86" s="142">
        <f t="shared" si="19"/>
        <v>0</v>
      </c>
      <c r="P86" s="143">
        <f t="shared" si="20"/>
        <v>0</v>
      </c>
      <c r="Q86" s="98" t="s">
        <v>422</v>
      </c>
      <c r="R86" s="98" t="b">
        <f>C86='[1]2a'!C85</f>
        <v>0</v>
      </c>
      <c r="S86" s="98" t="b">
        <f>D86='[1]2a'!D85</f>
        <v>1</v>
      </c>
      <c r="T86" s="98" t="b">
        <f>E86='[1]2a'!E85</f>
        <v>1</v>
      </c>
    </row>
    <row r="87" spans="1:20" x14ac:dyDescent="0.2">
      <c r="A87" s="140">
        <v>3</v>
      </c>
      <c r="B87" s="134"/>
      <c r="C87" s="146" t="s">
        <v>388</v>
      </c>
      <c r="D87" s="136" t="s">
        <v>77</v>
      </c>
      <c r="E87" s="141">
        <v>140.91999999999999</v>
      </c>
      <c r="F87" s="138"/>
      <c r="G87" s="100"/>
      <c r="H87" s="142">
        <f t="shared" si="14"/>
        <v>0</v>
      </c>
      <c r="I87" s="100"/>
      <c r="J87" s="100"/>
      <c r="K87" s="143">
        <f t="shared" si="15"/>
        <v>0</v>
      </c>
      <c r="L87" s="144">
        <f t="shared" si="16"/>
        <v>0</v>
      </c>
      <c r="M87" s="142">
        <f t="shared" si="17"/>
        <v>0</v>
      </c>
      <c r="N87" s="142">
        <f t="shared" si="18"/>
        <v>0</v>
      </c>
      <c r="O87" s="142">
        <f t="shared" si="19"/>
        <v>0</v>
      </c>
      <c r="P87" s="143">
        <f t="shared" si="20"/>
        <v>0</v>
      </c>
      <c r="R87" s="98" t="b">
        <f>C87='[1]2a'!C86</f>
        <v>0</v>
      </c>
      <c r="S87" s="98" t="b">
        <f>D87='[1]2a'!D86</f>
        <v>1</v>
      </c>
      <c r="T87" s="98" t="b">
        <f>E87='[1]2a'!E86</f>
        <v>1</v>
      </c>
    </row>
    <row r="88" spans="1:20" x14ac:dyDescent="0.2">
      <c r="A88" s="140">
        <v>4</v>
      </c>
      <c r="B88" s="134"/>
      <c r="C88" s="146" t="s">
        <v>112</v>
      </c>
      <c r="D88" s="136" t="s">
        <v>62</v>
      </c>
      <c r="E88" s="141">
        <v>21.68</v>
      </c>
      <c r="F88" s="138"/>
      <c r="G88" s="100"/>
      <c r="H88" s="142">
        <f t="shared" si="14"/>
        <v>0</v>
      </c>
      <c r="I88" s="100"/>
      <c r="J88" s="100"/>
      <c r="K88" s="143">
        <f t="shared" si="15"/>
        <v>0</v>
      </c>
      <c r="L88" s="144">
        <f t="shared" si="16"/>
        <v>0</v>
      </c>
      <c r="M88" s="142">
        <f t="shared" si="17"/>
        <v>0</v>
      </c>
      <c r="N88" s="142">
        <f t="shared" si="18"/>
        <v>0</v>
      </c>
      <c r="O88" s="142">
        <f t="shared" si="19"/>
        <v>0</v>
      </c>
      <c r="P88" s="143">
        <f t="shared" si="20"/>
        <v>0</v>
      </c>
      <c r="R88" s="98" t="b">
        <f>C88='[1]2a'!C87</f>
        <v>1</v>
      </c>
      <c r="S88" s="98" t="b">
        <f>D88='[1]2a'!D87</f>
        <v>1</v>
      </c>
      <c r="T88" s="98" t="b">
        <f>E88='[1]2a'!E87</f>
        <v>1</v>
      </c>
    </row>
    <row r="89" spans="1:20" x14ac:dyDescent="0.2">
      <c r="A89" s="140">
        <v>5</v>
      </c>
      <c r="B89" s="134"/>
      <c r="C89" s="113" t="s">
        <v>113</v>
      </c>
      <c r="D89" s="136" t="s">
        <v>62</v>
      </c>
      <c r="E89" s="141">
        <v>21.68</v>
      </c>
      <c r="F89" s="138"/>
      <c r="G89" s="100"/>
      <c r="H89" s="142">
        <f t="shared" si="14"/>
        <v>0</v>
      </c>
      <c r="I89" s="100"/>
      <c r="J89" s="100"/>
      <c r="K89" s="143">
        <f t="shared" si="15"/>
        <v>0</v>
      </c>
      <c r="L89" s="144">
        <f t="shared" si="16"/>
        <v>0</v>
      </c>
      <c r="M89" s="142">
        <f t="shared" si="17"/>
        <v>0</v>
      </c>
      <c r="N89" s="142">
        <f t="shared" si="18"/>
        <v>0</v>
      </c>
      <c r="O89" s="142">
        <f t="shared" si="19"/>
        <v>0</v>
      </c>
      <c r="P89" s="143">
        <f t="shared" si="20"/>
        <v>0</v>
      </c>
      <c r="R89" s="98" t="b">
        <f>C89='[1]2a'!C88</f>
        <v>1</v>
      </c>
      <c r="S89" s="98" t="b">
        <f>D89='[1]2a'!D88</f>
        <v>1</v>
      </c>
      <c r="T89" s="98" t="b">
        <f>E89='[1]2a'!E88</f>
        <v>1</v>
      </c>
    </row>
    <row r="90" spans="1:20" ht="22.5" x14ac:dyDescent="0.2">
      <c r="A90" s="140">
        <v>6</v>
      </c>
      <c r="B90" s="134"/>
      <c r="C90" s="146" t="s">
        <v>394</v>
      </c>
      <c r="D90" s="136" t="s">
        <v>62</v>
      </c>
      <c r="E90" s="141">
        <v>27.1</v>
      </c>
      <c r="F90" s="138"/>
      <c r="G90" s="100"/>
      <c r="H90" s="142">
        <f t="shared" si="14"/>
        <v>0</v>
      </c>
      <c r="I90" s="100"/>
      <c r="J90" s="100"/>
      <c r="K90" s="143">
        <f t="shared" si="15"/>
        <v>0</v>
      </c>
      <c r="L90" s="144">
        <f t="shared" si="16"/>
        <v>0</v>
      </c>
      <c r="M90" s="142">
        <f t="shared" si="17"/>
        <v>0</v>
      </c>
      <c r="N90" s="142">
        <f t="shared" si="18"/>
        <v>0</v>
      </c>
      <c r="O90" s="142">
        <f t="shared" si="19"/>
        <v>0</v>
      </c>
      <c r="P90" s="143">
        <f t="shared" si="20"/>
        <v>0</v>
      </c>
      <c r="R90" s="98" t="b">
        <f>C90='[1]2a'!C89</f>
        <v>0</v>
      </c>
      <c r="S90" s="98" t="b">
        <f>D90='[1]2a'!D89</f>
        <v>1</v>
      </c>
      <c r="T90" s="98" t="b">
        <f>E90='[1]2a'!E89</f>
        <v>1</v>
      </c>
    </row>
    <row r="91" spans="1:20" x14ac:dyDescent="0.2">
      <c r="A91" s="140">
        <v>7</v>
      </c>
      <c r="B91" s="134"/>
      <c r="C91" s="146" t="s">
        <v>388</v>
      </c>
      <c r="D91" s="136" t="s">
        <v>77</v>
      </c>
      <c r="E91" s="141">
        <v>108.4</v>
      </c>
      <c r="F91" s="138"/>
      <c r="G91" s="100"/>
      <c r="H91" s="142">
        <f t="shared" si="14"/>
        <v>0</v>
      </c>
      <c r="I91" s="100"/>
      <c r="J91" s="100"/>
      <c r="K91" s="143">
        <f t="shared" si="15"/>
        <v>0</v>
      </c>
      <c r="L91" s="144">
        <f t="shared" si="16"/>
        <v>0</v>
      </c>
      <c r="M91" s="142">
        <f t="shared" si="17"/>
        <v>0</v>
      </c>
      <c r="N91" s="142">
        <f t="shared" si="18"/>
        <v>0</v>
      </c>
      <c r="O91" s="142">
        <f t="shared" si="19"/>
        <v>0</v>
      </c>
      <c r="P91" s="143">
        <f t="shared" si="20"/>
        <v>0</v>
      </c>
      <c r="R91" s="98" t="b">
        <f>C91='[1]2a'!C90</f>
        <v>0</v>
      </c>
      <c r="S91" s="98" t="b">
        <f>D91='[1]2a'!D90</f>
        <v>1</v>
      </c>
      <c r="T91" s="98" t="b">
        <f>E91='[1]2a'!E90</f>
        <v>1</v>
      </c>
    </row>
    <row r="92" spans="1:20" x14ac:dyDescent="0.2">
      <c r="A92" s="140">
        <v>8</v>
      </c>
      <c r="B92" s="134"/>
      <c r="C92" s="146" t="s">
        <v>112</v>
      </c>
      <c r="D92" s="136" t="s">
        <v>62</v>
      </c>
      <c r="E92" s="141">
        <v>21.68</v>
      </c>
      <c r="F92" s="138"/>
      <c r="G92" s="100"/>
      <c r="H92" s="142">
        <f t="shared" si="14"/>
        <v>0</v>
      </c>
      <c r="I92" s="100"/>
      <c r="J92" s="100"/>
      <c r="K92" s="143">
        <f t="shared" si="15"/>
        <v>0</v>
      </c>
      <c r="L92" s="144">
        <f t="shared" si="16"/>
        <v>0</v>
      </c>
      <c r="M92" s="142">
        <f t="shared" si="17"/>
        <v>0</v>
      </c>
      <c r="N92" s="142">
        <f t="shared" si="18"/>
        <v>0</v>
      </c>
      <c r="O92" s="142">
        <f t="shared" si="19"/>
        <v>0</v>
      </c>
      <c r="P92" s="143">
        <f t="shared" si="20"/>
        <v>0</v>
      </c>
      <c r="R92" s="98" t="b">
        <f>C92='[1]2a'!C91</f>
        <v>1</v>
      </c>
      <c r="S92" s="98" t="b">
        <f>D92='[1]2a'!D91</f>
        <v>1</v>
      </c>
      <c r="T92" s="98" t="b">
        <f>E92='[1]2a'!E91</f>
        <v>1</v>
      </c>
    </row>
    <row r="93" spans="1:20" ht="22.5" x14ac:dyDescent="0.2">
      <c r="A93" s="140">
        <v>9</v>
      </c>
      <c r="B93" s="134"/>
      <c r="C93" s="113" t="s">
        <v>114</v>
      </c>
      <c r="D93" s="136" t="s">
        <v>62</v>
      </c>
      <c r="E93" s="141">
        <v>1.42</v>
      </c>
      <c r="F93" s="138"/>
      <c r="G93" s="100"/>
      <c r="H93" s="142">
        <f t="shared" si="14"/>
        <v>0</v>
      </c>
      <c r="I93" s="100"/>
      <c r="J93" s="100"/>
      <c r="K93" s="143">
        <f t="shared" si="15"/>
        <v>0</v>
      </c>
      <c r="L93" s="144">
        <f t="shared" si="16"/>
        <v>0</v>
      </c>
      <c r="M93" s="142">
        <f t="shared" si="17"/>
        <v>0</v>
      </c>
      <c r="N93" s="142">
        <f t="shared" si="18"/>
        <v>0</v>
      </c>
      <c r="O93" s="142">
        <f t="shared" si="19"/>
        <v>0</v>
      </c>
      <c r="P93" s="143">
        <f t="shared" si="20"/>
        <v>0</v>
      </c>
      <c r="R93" s="98" t="b">
        <f>C93='[1]2a'!C92</f>
        <v>1</v>
      </c>
      <c r="S93" s="98" t="b">
        <f>D93='[1]2a'!D92</f>
        <v>1</v>
      </c>
      <c r="T93" s="98" t="b">
        <f>E93='[1]2a'!E92</f>
        <v>1</v>
      </c>
    </row>
    <row r="94" spans="1:20" ht="22.5" x14ac:dyDescent="0.2">
      <c r="A94" s="140">
        <v>10</v>
      </c>
      <c r="B94" s="134"/>
      <c r="C94" s="146" t="s">
        <v>395</v>
      </c>
      <c r="D94" s="136" t="s">
        <v>73</v>
      </c>
      <c r="E94" s="141">
        <v>0.24</v>
      </c>
      <c r="F94" s="138"/>
      <c r="G94" s="100"/>
      <c r="H94" s="142">
        <f t="shared" si="14"/>
        <v>0</v>
      </c>
      <c r="I94" s="100"/>
      <c r="J94" s="100"/>
      <c r="K94" s="143">
        <f t="shared" si="15"/>
        <v>0</v>
      </c>
      <c r="L94" s="144">
        <f t="shared" si="16"/>
        <v>0</v>
      </c>
      <c r="M94" s="142">
        <f t="shared" si="17"/>
        <v>0</v>
      </c>
      <c r="N94" s="142">
        <f t="shared" si="18"/>
        <v>0</v>
      </c>
      <c r="O94" s="142">
        <f t="shared" si="19"/>
        <v>0</v>
      </c>
      <c r="P94" s="143">
        <f t="shared" si="20"/>
        <v>0</v>
      </c>
      <c r="R94" s="98" t="b">
        <f>C94='[1]2a'!C93</f>
        <v>0</v>
      </c>
      <c r="S94" s="98" t="b">
        <f>D94='[1]2a'!D93</f>
        <v>1</v>
      </c>
      <c r="T94" s="98" t="b">
        <f>E94='[1]2a'!E93</f>
        <v>1</v>
      </c>
    </row>
    <row r="95" spans="1:20" x14ac:dyDescent="0.2">
      <c r="A95" s="140">
        <v>11</v>
      </c>
      <c r="B95" s="134"/>
      <c r="C95" s="146" t="s">
        <v>115</v>
      </c>
      <c r="D95" s="136" t="s">
        <v>77</v>
      </c>
      <c r="E95" s="141">
        <v>6</v>
      </c>
      <c r="F95" s="138"/>
      <c r="G95" s="100"/>
      <c r="H95" s="142">
        <f t="shared" si="14"/>
        <v>0</v>
      </c>
      <c r="I95" s="100"/>
      <c r="J95" s="100"/>
      <c r="K95" s="143">
        <f t="shared" si="15"/>
        <v>0</v>
      </c>
      <c r="L95" s="144">
        <f t="shared" si="16"/>
        <v>0</v>
      </c>
      <c r="M95" s="142">
        <f t="shared" si="17"/>
        <v>0</v>
      </c>
      <c r="N95" s="142">
        <f t="shared" si="18"/>
        <v>0</v>
      </c>
      <c r="O95" s="142">
        <f t="shared" si="19"/>
        <v>0</v>
      </c>
      <c r="P95" s="143">
        <f t="shared" si="20"/>
        <v>0</v>
      </c>
      <c r="R95" s="98" t="b">
        <f>C95='[1]2a'!C94</f>
        <v>1</v>
      </c>
      <c r="S95" s="98" t="b">
        <f>D95='[1]2a'!D94</f>
        <v>1</v>
      </c>
      <c r="T95" s="98" t="b">
        <f>E95='[1]2a'!E94</f>
        <v>1</v>
      </c>
    </row>
    <row r="96" spans="1:20" x14ac:dyDescent="0.2">
      <c r="A96" s="140">
        <v>12</v>
      </c>
      <c r="B96" s="134"/>
      <c r="C96" s="146" t="s">
        <v>112</v>
      </c>
      <c r="D96" s="136" t="s">
        <v>62</v>
      </c>
      <c r="E96" s="141">
        <v>1.42</v>
      </c>
      <c r="F96" s="138"/>
      <c r="G96" s="100"/>
      <c r="H96" s="142">
        <f t="shared" si="14"/>
        <v>0</v>
      </c>
      <c r="I96" s="100"/>
      <c r="J96" s="100"/>
      <c r="K96" s="143">
        <f t="shared" si="15"/>
        <v>0</v>
      </c>
      <c r="L96" s="144">
        <f t="shared" si="16"/>
        <v>0</v>
      </c>
      <c r="M96" s="142">
        <f t="shared" si="17"/>
        <v>0</v>
      </c>
      <c r="N96" s="142">
        <f t="shared" si="18"/>
        <v>0</v>
      </c>
      <c r="O96" s="142">
        <f t="shared" si="19"/>
        <v>0</v>
      </c>
      <c r="P96" s="143">
        <f t="shared" si="20"/>
        <v>0</v>
      </c>
      <c r="R96" s="98" t="b">
        <f>C96='[1]2a'!C95</f>
        <v>1</v>
      </c>
      <c r="S96" s="98" t="b">
        <f>D96='[1]2a'!D95</f>
        <v>1</v>
      </c>
      <c r="T96" s="98" t="b">
        <f>E96='[1]2a'!E95</f>
        <v>1</v>
      </c>
    </row>
    <row r="97" spans="1:20" x14ac:dyDescent="0.2">
      <c r="A97" s="140">
        <v>13</v>
      </c>
      <c r="B97" s="134"/>
      <c r="C97" s="113" t="s">
        <v>116</v>
      </c>
      <c r="D97" s="136" t="s">
        <v>73</v>
      </c>
      <c r="E97" s="141">
        <v>1.01</v>
      </c>
      <c r="F97" s="138"/>
      <c r="G97" s="100"/>
      <c r="H97" s="142">
        <f t="shared" si="14"/>
        <v>0</v>
      </c>
      <c r="I97" s="100"/>
      <c r="J97" s="100"/>
      <c r="K97" s="143">
        <f t="shared" si="15"/>
        <v>0</v>
      </c>
      <c r="L97" s="144">
        <f t="shared" si="16"/>
        <v>0</v>
      </c>
      <c r="M97" s="142">
        <f t="shared" si="17"/>
        <v>0</v>
      </c>
      <c r="N97" s="142">
        <f t="shared" si="18"/>
        <v>0</v>
      </c>
      <c r="O97" s="142">
        <f t="shared" si="19"/>
        <v>0</v>
      </c>
      <c r="P97" s="143">
        <f t="shared" si="20"/>
        <v>0</v>
      </c>
      <c r="R97" s="98" t="b">
        <f>C97='[1]2a'!C96</f>
        <v>1</v>
      </c>
      <c r="S97" s="98" t="b">
        <f>D97='[1]2a'!D96</f>
        <v>1</v>
      </c>
      <c r="T97" s="98" t="b">
        <f>E97='[1]2a'!E96</f>
        <v>1</v>
      </c>
    </row>
    <row r="98" spans="1:20" ht="22.5" x14ac:dyDescent="0.2">
      <c r="A98" s="140">
        <v>14</v>
      </c>
      <c r="B98" s="134"/>
      <c r="C98" s="146" t="s">
        <v>255</v>
      </c>
      <c r="D98" s="136" t="s">
        <v>73</v>
      </c>
      <c r="E98" s="141">
        <v>1.21</v>
      </c>
      <c r="F98" s="138"/>
      <c r="G98" s="100"/>
      <c r="H98" s="142">
        <f t="shared" si="14"/>
        <v>0</v>
      </c>
      <c r="I98" s="100"/>
      <c r="J98" s="100"/>
      <c r="K98" s="143">
        <f t="shared" si="15"/>
        <v>0</v>
      </c>
      <c r="L98" s="144">
        <f t="shared" si="16"/>
        <v>0</v>
      </c>
      <c r="M98" s="142">
        <f t="shared" si="17"/>
        <v>0</v>
      </c>
      <c r="N98" s="142">
        <f t="shared" si="18"/>
        <v>0</v>
      </c>
      <c r="O98" s="142">
        <f t="shared" si="19"/>
        <v>0</v>
      </c>
      <c r="P98" s="143">
        <f t="shared" si="20"/>
        <v>0</v>
      </c>
      <c r="R98" s="98" t="b">
        <f>C98='[1]2a'!C97</f>
        <v>1</v>
      </c>
      <c r="S98" s="98" t="b">
        <f>D98='[1]2a'!D97</f>
        <v>1</v>
      </c>
      <c r="T98" s="98" t="b">
        <f>E98='[1]2a'!E97</f>
        <v>1</v>
      </c>
    </row>
    <row r="99" spans="1:20" x14ac:dyDescent="0.2">
      <c r="A99" s="140">
        <v>15</v>
      </c>
      <c r="B99" s="134"/>
      <c r="C99" s="146" t="s">
        <v>117</v>
      </c>
      <c r="D99" s="136" t="s">
        <v>62</v>
      </c>
      <c r="E99" s="141">
        <v>21.61</v>
      </c>
      <c r="F99" s="138"/>
      <c r="G99" s="100"/>
      <c r="H99" s="142">
        <f t="shared" si="14"/>
        <v>0</v>
      </c>
      <c r="I99" s="100"/>
      <c r="J99" s="100"/>
      <c r="K99" s="143">
        <f t="shared" si="15"/>
        <v>0</v>
      </c>
      <c r="L99" s="144">
        <f t="shared" si="16"/>
        <v>0</v>
      </c>
      <c r="M99" s="142">
        <f t="shared" si="17"/>
        <v>0</v>
      </c>
      <c r="N99" s="142">
        <f t="shared" si="18"/>
        <v>0</v>
      </c>
      <c r="O99" s="142">
        <f t="shared" si="19"/>
        <v>0</v>
      </c>
      <c r="P99" s="143">
        <f t="shared" si="20"/>
        <v>0</v>
      </c>
      <c r="R99" s="98" t="b">
        <f>C99='[1]2a'!C98</f>
        <v>1</v>
      </c>
      <c r="S99" s="98" t="b">
        <f>D99='[1]2a'!D98</f>
        <v>1</v>
      </c>
      <c r="T99" s="98" t="b">
        <f>E99='[1]2a'!E98</f>
        <v>1</v>
      </c>
    </row>
    <row r="100" spans="1:20" ht="22.5" x14ac:dyDescent="0.2">
      <c r="A100" s="140">
        <v>16</v>
      </c>
      <c r="B100" s="134"/>
      <c r="C100" s="113" t="s">
        <v>118</v>
      </c>
      <c r="D100" s="136" t="s">
        <v>62</v>
      </c>
      <c r="E100" s="141">
        <v>218.73</v>
      </c>
      <c r="F100" s="138"/>
      <c r="G100" s="100"/>
      <c r="H100" s="142">
        <f t="shared" si="14"/>
        <v>0</v>
      </c>
      <c r="I100" s="100"/>
      <c r="J100" s="100"/>
      <c r="K100" s="143">
        <f t="shared" si="15"/>
        <v>0</v>
      </c>
      <c r="L100" s="144">
        <f t="shared" si="16"/>
        <v>0</v>
      </c>
      <c r="M100" s="142">
        <f t="shared" si="17"/>
        <v>0</v>
      </c>
      <c r="N100" s="142">
        <f t="shared" si="18"/>
        <v>0</v>
      </c>
      <c r="O100" s="142">
        <f t="shared" si="19"/>
        <v>0</v>
      </c>
      <c r="P100" s="143">
        <f t="shared" si="20"/>
        <v>0</v>
      </c>
      <c r="R100" s="98" t="b">
        <f>C100='[1]2a'!C99</f>
        <v>1</v>
      </c>
      <c r="S100" s="98" t="b">
        <f>D100='[1]2a'!D99</f>
        <v>1</v>
      </c>
      <c r="T100" s="98" t="b">
        <f>E100='[1]2a'!E99</f>
        <v>1</v>
      </c>
    </row>
    <row r="101" spans="1:20" ht="22.5" x14ac:dyDescent="0.2">
      <c r="A101" s="140">
        <v>17</v>
      </c>
      <c r="B101" s="134"/>
      <c r="C101" s="146" t="s">
        <v>396</v>
      </c>
      <c r="D101" s="136" t="s">
        <v>73</v>
      </c>
      <c r="E101" s="141">
        <v>78.739999999999995</v>
      </c>
      <c r="F101" s="138"/>
      <c r="G101" s="100"/>
      <c r="H101" s="142">
        <f t="shared" si="14"/>
        <v>0</v>
      </c>
      <c r="I101" s="100"/>
      <c r="J101" s="100"/>
      <c r="K101" s="143">
        <f t="shared" si="15"/>
        <v>0</v>
      </c>
      <c r="L101" s="144">
        <f t="shared" si="16"/>
        <v>0</v>
      </c>
      <c r="M101" s="142">
        <f t="shared" si="17"/>
        <v>0</v>
      </c>
      <c r="N101" s="142">
        <f t="shared" si="18"/>
        <v>0</v>
      </c>
      <c r="O101" s="142">
        <f t="shared" si="19"/>
        <v>0</v>
      </c>
      <c r="P101" s="143">
        <f t="shared" si="20"/>
        <v>0</v>
      </c>
      <c r="R101" s="98" t="b">
        <f>C101='[1]2a'!C100</f>
        <v>0</v>
      </c>
      <c r="S101" s="98" t="b">
        <f>D101='[1]2a'!D100</f>
        <v>1</v>
      </c>
      <c r="T101" s="98" t="b">
        <f>E101='[1]2a'!E100</f>
        <v>1</v>
      </c>
    </row>
    <row r="102" spans="1:20" ht="22.5" x14ac:dyDescent="0.2">
      <c r="A102" s="140">
        <v>18</v>
      </c>
      <c r="B102" s="134"/>
      <c r="C102" s="113" t="s">
        <v>119</v>
      </c>
      <c r="D102" s="136" t="s">
        <v>62</v>
      </c>
      <c r="E102" s="141">
        <v>21.61</v>
      </c>
      <c r="F102" s="138"/>
      <c r="G102" s="100"/>
      <c r="H102" s="142">
        <f t="shared" si="14"/>
        <v>0</v>
      </c>
      <c r="I102" s="100"/>
      <c r="J102" s="100"/>
      <c r="K102" s="143">
        <f t="shared" si="15"/>
        <v>0</v>
      </c>
      <c r="L102" s="144">
        <f t="shared" si="16"/>
        <v>0</v>
      </c>
      <c r="M102" s="142">
        <f t="shared" si="17"/>
        <v>0</v>
      </c>
      <c r="N102" s="142">
        <f t="shared" si="18"/>
        <v>0</v>
      </c>
      <c r="O102" s="142">
        <f t="shared" si="19"/>
        <v>0</v>
      </c>
      <c r="P102" s="143">
        <f t="shared" si="20"/>
        <v>0</v>
      </c>
      <c r="R102" s="98" t="b">
        <f>C102='[1]2a'!C101</f>
        <v>1</v>
      </c>
      <c r="S102" s="98" t="b">
        <f>D102='[1]2a'!D101</f>
        <v>1</v>
      </c>
      <c r="T102" s="98" t="b">
        <f>E102='[1]2a'!E101</f>
        <v>1</v>
      </c>
    </row>
    <row r="103" spans="1:20" x14ac:dyDescent="0.2">
      <c r="A103" s="140">
        <v>19</v>
      </c>
      <c r="B103" s="134"/>
      <c r="C103" s="146" t="s">
        <v>407</v>
      </c>
      <c r="D103" s="136" t="s">
        <v>73</v>
      </c>
      <c r="E103" s="141">
        <v>0.78</v>
      </c>
      <c r="F103" s="138"/>
      <c r="G103" s="100"/>
      <c r="H103" s="142">
        <f t="shared" si="14"/>
        <v>0</v>
      </c>
      <c r="I103" s="100"/>
      <c r="J103" s="100"/>
      <c r="K103" s="143">
        <f t="shared" si="15"/>
        <v>0</v>
      </c>
      <c r="L103" s="144">
        <f t="shared" si="16"/>
        <v>0</v>
      </c>
      <c r="M103" s="142">
        <f t="shared" si="17"/>
        <v>0</v>
      </c>
      <c r="N103" s="142">
        <f t="shared" si="18"/>
        <v>0</v>
      </c>
      <c r="O103" s="142">
        <f t="shared" si="19"/>
        <v>0</v>
      </c>
      <c r="P103" s="143">
        <f t="shared" si="20"/>
        <v>0</v>
      </c>
      <c r="R103" s="98" t="b">
        <f>C103='[1]2a'!C102</f>
        <v>0</v>
      </c>
      <c r="S103" s="98" t="b">
        <f>D103='[1]2a'!D102</f>
        <v>1</v>
      </c>
      <c r="T103" s="98" t="b">
        <f>E103='[1]2a'!E102</f>
        <v>1</v>
      </c>
    </row>
    <row r="104" spans="1:20" ht="12" thickBot="1" x14ac:dyDescent="0.25">
      <c r="A104" s="140">
        <v>20</v>
      </c>
      <c r="B104" s="134"/>
      <c r="C104" s="146" t="s">
        <v>117</v>
      </c>
      <c r="D104" s="136" t="s">
        <v>62</v>
      </c>
      <c r="E104" s="141">
        <v>21.61</v>
      </c>
      <c r="F104" s="138"/>
      <c r="G104" s="100"/>
      <c r="H104" s="142">
        <f t="shared" si="14"/>
        <v>0</v>
      </c>
      <c r="I104" s="100"/>
      <c r="J104" s="100"/>
      <c r="K104" s="143">
        <f t="shared" si="15"/>
        <v>0</v>
      </c>
      <c r="L104" s="144">
        <f t="shared" si="16"/>
        <v>0</v>
      </c>
      <c r="M104" s="142">
        <f t="shared" si="17"/>
        <v>0</v>
      </c>
      <c r="N104" s="142">
        <f t="shared" si="18"/>
        <v>0</v>
      </c>
      <c r="O104" s="142">
        <f t="shared" si="19"/>
        <v>0</v>
      </c>
      <c r="P104" s="143">
        <f t="shared" si="20"/>
        <v>0</v>
      </c>
      <c r="R104" s="98" t="b">
        <f>C104='[1]2a'!C103</f>
        <v>1</v>
      </c>
      <c r="S104" s="98" t="b">
        <f>D104='[1]2a'!D103</f>
        <v>1</v>
      </c>
      <c r="T104" s="98" t="b">
        <f>E104='[1]2a'!E103</f>
        <v>1</v>
      </c>
    </row>
    <row r="105" spans="1:20" ht="12" thickBot="1" x14ac:dyDescent="0.25">
      <c r="A105" s="246" t="s">
        <v>241</v>
      </c>
      <c r="B105" s="247"/>
      <c r="C105" s="247"/>
      <c r="D105" s="247"/>
      <c r="E105" s="247"/>
      <c r="F105" s="247"/>
      <c r="G105" s="247"/>
      <c r="H105" s="247"/>
      <c r="I105" s="247"/>
      <c r="J105" s="247"/>
      <c r="K105" s="248"/>
      <c r="L105" s="147">
        <f>SUM(L14:L104)</f>
        <v>0</v>
      </c>
      <c r="M105" s="148">
        <f>SUM(M14:M104)</f>
        <v>0</v>
      </c>
      <c r="N105" s="148">
        <f>SUM(N14:N104)</f>
        <v>0</v>
      </c>
      <c r="O105" s="148">
        <f>SUM(O14:O104)</f>
        <v>0</v>
      </c>
      <c r="P105" s="149">
        <f>SUM(P14:P104)</f>
        <v>0</v>
      </c>
    </row>
    <row r="106" spans="1:20" x14ac:dyDescent="0.2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</row>
    <row r="107" spans="1:20" x14ac:dyDescent="0.2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</row>
    <row r="108" spans="1:20" x14ac:dyDescent="0.2">
      <c r="A108" s="98" t="s">
        <v>14</v>
      </c>
      <c r="B108" s="121"/>
      <c r="C108" s="249">
        <f>'Kops a'!C32:H32</f>
        <v>0</v>
      </c>
      <c r="D108" s="249"/>
      <c r="E108" s="249"/>
      <c r="F108" s="249"/>
      <c r="G108" s="249"/>
      <c r="H108" s="249"/>
      <c r="I108" s="121"/>
      <c r="J108" s="121"/>
      <c r="K108" s="121"/>
      <c r="L108" s="121"/>
      <c r="M108" s="121"/>
      <c r="N108" s="121"/>
      <c r="O108" s="121"/>
      <c r="P108" s="121"/>
    </row>
    <row r="109" spans="1:20" x14ac:dyDescent="0.2">
      <c r="A109" s="121"/>
      <c r="B109" s="121"/>
      <c r="C109" s="243" t="s">
        <v>15</v>
      </c>
      <c r="D109" s="243"/>
      <c r="E109" s="243"/>
      <c r="F109" s="243"/>
      <c r="G109" s="243"/>
      <c r="H109" s="243"/>
      <c r="I109" s="121"/>
      <c r="J109" s="121"/>
      <c r="K109" s="121"/>
      <c r="L109" s="121"/>
      <c r="M109" s="121"/>
      <c r="N109" s="121"/>
      <c r="O109" s="121"/>
      <c r="P109" s="121"/>
    </row>
    <row r="110" spans="1:20" x14ac:dyDescent="0.2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</row>
    <row r="111" spans="1:20" x14ac:dyDescent="0.2">
      <c r="A111" s="150" t="str">
        <f>'Kops a'!A35</f>
        <v>Tāme sastādīta</v>
      </c>
      <c r="B111" s="151"/>
      <c r="C111" s="151"/>
      <c r="D111" s="15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</row>
    <row r="112" spans="1:20" x14ac:dyDescent="0.2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</row>
    <row r="113" spans="1:16" x14ac:dyDescent="0.2">
      <c r="A113" s="98" t="s">
        <v>37</v>
      </c>
      <c r="B113" s="121"/>
      <c r="C113" s="249">
        <f>'Kops a'!C37:H37</f>
        <v>0</v>
      </c>
      <c r="D113" s="249"/>
      <c r="E113" s="249"/>
      <c r="F113" s="249"/>
      <c r="G113" s="249"/>
      <c r="H113" s="249"/>
      <c r="I113" s="121"/>
      <c r="J113" s="121"/>
      <c r="K113" s="121"/>
      <c r="L113" s="121"/>
      <c r="M113" s="121"/>
      <c r="N113" s="121"/>
      <c r="O113" s="121"/>
      <c r="P113" s="121"/>
    </row>
    <row r="114" spans="1:16" x14ac:dyDescent="0.2">
      <c r="A114" s="121"/>
      <c r="B114" s="121"/>
      <c r="C114" s="243" t="s">
        <v>15</v>
      </c>
      <c r="D114" s="243"/>
      <c r="E114" s="243"/>
      <c r="F114" s="243"/>
      <c r="G114" s="243"/>
      <c r="H114" s="243"/>
      <c r="I114" s="121"/>
      <c r="J114" s="121"/>
      <c r="K114" s="121"/>
      <c r="L114" s="121"/>
      <c r="M114" s="121"/>
      <c r="N114" s="121"/>
      <c r="O114" s="121"/>
      <c r="P114" s="121"/>
    </row>
    <row r="115" spans="1:16" x14ac:dyDescent="0.2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</row>
    <row r="116" spans="1:16" x14ac:dyDescent="0.2">
      <c r="A116" s="150" t="s">
        <v>54</v>
      </c>
      <c r="B116" s="151"/>
      <c r="C116" s="152">
        <f>'Kops a'!C40</f>
        <v>0</v>
      </c>
      <c r="D116" s="153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</row>
    <row r="117" spans="1:16" x14ac:dyDescent="0.2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</sheetData>
  <mergeCells count="22">
    <mergeCell ref="C114:H114"/>
    <mergeCell ref="C4:I4"/>
    <mergeCell ref="F12:K12"/>
    <mergeCell ref="J9:M9"/>
    <mergeCell ref="D8:L8"/>
    <mergeCell ref="A105:K105"/>
    <mergeCell ref="C108:H108"/>
    <mergeCell ref="C109:H109"/>
    <mergeCell ref="C113:H113"/>
    <mergeCell ref="A9:I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47 I84 A27:G27 A26:B26 D26:G26 A28:B28 D28:G28 A88:G90 A87:B87 D87:G87 A92:G104 A91:B91 D91:G91 A14:G16 I14:J20 I22 A22:G25 B21:C21 B17:G20 A17:A21 J22:J104 A29:G86">
    <cfRule type="cellIs" dxfId="172" priority="37" operator="equal">
      <formula>0</formula>
    </cfRule>
  </conditionalFormatting>
  <conditionalFormatting sqref="N9:O9 H14:H20 K14:P104 H22:H104">
    <cfRule type="cellIs" dxfId="171" priority="36" operator="equal">
      <formula>0</formula>
    </cfRule>
  </conditionalFormatting>
  <conditionalFormatting sqref="C2:I2">
    <cfRule type="cellIs" dxfId="170" priority="33" operator="equal">
      <formula>0</formula>
    </cfRule>
  </conditionalFormatting>
  <conditionalFormatting sqref="O10">
    <cfRule type="cellIs" dxfId="169" priority="32" operator="equal">
      <formula>"20__. gada __. _________"</formula>
    </cfRule>
  </conditionalFormatting>
  <conditionalFormatting sqref="A105:K105">
    <cfRule type="containsText" dxfId="168" priority="31" operator="containsText" text="Tiešās izmaksas kopā, t. sk. darba devēja sociālais nodoklis __.__% ">
      <formula>NOT(ISERROR(SEARCH("Tiešās izmaksas kopā, t. sk. darba devēja sociālais nodoklis __.__% ",A105)))</formula>
    </cfRule>
  </conditionalFormatting>
  <conditionalFormatting sqref="L105:P105">
    <cfRule type="cellIs" dxfId="167" priority="26" operator="equal">
      <formula>0</formula>
    </cfRule>
  </conditionalFormatting>
  <conditionalFormatting sqref="C4:I4">
    <cfRule type="cellIs" dxfId="166" priority="25" operator="equal">
      <formula>0</formula>
    </cfRule>
  </conditionalFormatting>
  <conditionalFormatting sqref="D5:L8">
    <cfRule type="cellIs" dxfId="165" priority="23" operator="equal">
      <formula>0</formula>
    </cfRule>
  </conditionalFormatting>
  <conditionalFormatting sqref="P10">
    <cfRule type="cellIs" dxfId="164" priority="22" operator="equal">
      <formula>"20__. gada __. _________"</formula>
    </cfRule>
  </conditionalFormatting>
  <conditionalFormatting sqref="C113:H113">
    <cfRule type="cellIs" dxfId="163" priority="19" operator="equal">
      <formula>0</formula>
    </cfRule>
  </conditionalFormatting>
  <conditionalFormatting sqref="C108:H108">
    <cfRule type="cellIs" dxfId="162" priority="18" operator="equal">
      <formula>0</formula>
    </cfRule>
  </conditionalFormatting>
  <conditionalFormatting sqref="C113:H113 C116 C108:H108">
    <cfRule type="cellIs" dxfId="161" priority="17" operator="equal">
      <formula>0</formula>
    </cfRule>
  </conditionalFormatting>
  <conditionalFormatting sqref="D1">
    <cfRule type="cellIs" dxfId="160" priority="16" operator="equal">
      <formula>0</formula>
    </cfRule>
  </conditionalFormatting>
  <conditionalFormatting sqref="I23:I38 I40:I46">
    <cfRule type="cellIs" dxfId="159" priority="12" operator="equal">
      <formula>0</formula>
    </cfRule>
  </conditionalFormatting>
  <conditionalFormatting sqref="I48:I83">
    <cfRule type="cellIs" dxfId="158" priority="11" operator="equal">
      <formula>0</formula>
    </cfRule>
  </conditionalFormatting>
  <conditionalFormatting sqref="I85:I104">
    <cfRule type="cellIs" dxfId="157" priority="9" operator="equal">
      <formula>0</formula>
    </cfRule>
  </conditionalFormatting>
  <conditionalFormatting sqref="A9">
    <cfRule type="containsText" dxfId="156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6">
    <cfRule type="cellIs" dxfId="155" priority="7" operator="equal">
      <formula>0</formula>
    </cfRule>
  </conditionalFormatting>
  <conditionalFormatting sqref="C28">
    <cfRule type="cellIs" dxfId="154" priority="6" operator="equal">
      <formula>0</formula>
    </cfRule>
  </conditionalFormatting>
  <conditionalFormatting sqref="I39">
    <cfRule type="cellIs" dxfId="153" priority="5" operator="equal">
      <formula>0</formula>
    </cfRule>
  </conditionalFormatting>
  <conditionalFormatting sqref="C87">
    <cfRule type="cellIs" dxfId="152" priority="4" operator="equal">
      <formula>0</formula>
    </cfRule>
  </conditionalFormatting>
  <conditionalFormatting sqref="C91">
    <cfRule type="cellIs" dxfId="151" priority="3" operator="equal">
      <formula>0</formula>
    </cfRule>
  </conditionalFormatting>
  <conditionalFormatting sqref="D21:G21 I21:J21">
    <cfRule type="cellIs" dxfId="150" priority="2" operator="equal">
      <formula>0</formula>
    </cfRule>
  </conditionalFormatting>
  <conditionalFormatting sqref="H21">
    <cfRule type="cellIs" dxfId="149" priority="1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46B16A03-C867-4231-9EE2-FA19DDA4D492}">
            <xm:f>NOT(ISERROR(SEARCH("Tāme sastādīta ____. gada ___. ______________",A111)))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A111</xm:sqref>
        </x14:conditionalFormatting>
        <x14:conditionalFormatting xmlns:xm="http://schemas.microsoft.com/office/excel/2006/main">
          <x14:cfRule type="containsText" priority="20" operator="containsText" id="{2AF3CC58-04F0-4432-AA0F-D3D058C3CAD1}">
            <xm:f>NOT(ISERROR(SEARCH("Sertifikāta Nr. _________________________________",A116)))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tabColor rgb="FF92D050"/>
  </sheetPr>
  <dimension ref="A1:T101"/>
  <sheetViews>
    <sheetView workbookViewId="0"/>
  </sheetViews>
  <sheetFormatPr defaultRowHeight="11.25" x14ac:dyDescent="0.2"/>
  <cols>
    <col min="1" max="1" width="4.5703125" style="98" customWidth="1"/>
    <col min="2" max="2" width="5.28515625" style="98" customWidth="1"/>
    <col min="3" max="3" width="38.42578125" style="98" customWidth="1"/>
    <col min="4" max="4" width="5.85546875" style="98" customWidth="1"/>
    <col min="5" max="5" width="8.7109375" style="98" customWidth="1"/>
    <col min="6" max="6" width="5.42578125" style="98" customWidth="1"/>
    <col min="7" max="7" width="4.85546875" style="98" customWidth="1"/>
    <col min="8" max="10" width="6.7109375" style="98" customWidth="1"/>
    <col min="11" max="11" width="7" style="98" customWidth="1"/>
    <col min="12" max="15" width="7.7109375" style="98" customWidth="1"/>
    <col min="16" max="16" width="9" style="98" customWidth="1"/>
    <col min="17" max="16384" width="9.140625" style="98"/>
  </cols>
  <sheetData>
    <row r="1" spans="1:20" x14ac:dyDescent="0.2">
      <c r="A1" s="114"/>
      <c r="B1" s="114"/>
      <c r="C1" s="115" t="s">
        <v>38</v>
      </c>
      <c r="D1" s="116">
        <f>'Kops a'!A17</f>
        <v>0</v>
      </c>
      <c r="E1" s="114"/>
      <c r="F1" s="114"/>
      <c r="G1" s="114"/>
      <c r="H1" s="114"/>
      <c r="I1" s="114"/>
      <c r="J1" s="114"/>
      <c r="N1" s="117"/>
      <c r="O1" s="115"/>
      <c r="P1" s="118"/>
    </row>
    <row r="2" spans="1:20" x14ac:dyDescent="0.2">
      <c r="A2" s="119"/>
      <c r="B2" s="119"/>
      <c r="C2" s="227" t="s">
        <v>184</v>
      </c>
      <c r="D2" s="227"/>
      <c r="E2" s="227"/>
      <c r="F2" s="227"/>
      <c r="G2" s="227"/>
      <c r="H2" s="227"/>
      <c r="I2" s="227"/>
      <c r="J2" s="119"/>
    </row>
    <row r="3" spans="1:20" x14ac:dyDescent="0.2">
      <c r="A3" s="120"/>
      <c r="B3" s="120"/>
      <c r="C3" s="228" t="s">
        <v>17</v>
      </c>
      <c r="D3" s="228"/>
      <c r="E3" s="228"/>
      <c r="F3" s="228"/>
      <c r="G3" s="228"/>
      <c r="H3" s="228"/>
      <c r="I3" s="228"/>
      <c r="J3" s="120"/>
    </row>
    <row r="4" spans="1:20" x14ac:dyDescent="0.2">
      <c r="A4" s="120"/>
      <c r="B4" s="120"/>
      <c r="C4" s="244" t="s">
        <v>52</v>
      </c>
      <c r="D4" s="244"/>
      <c r="E4" s="244"/>
      <c r="F4" s="244"/>
      <c r="G4" s="244"/>
      <c r="H4" s="244"/>
      <c r="I4" s="244"/>
      <c r="J4" s="120"/>
    </row>
    <row r="5" spans="1:20" x14ac:dyDescent="0.2">
      <c r="A5" s="114"/>
      <c r="B5" s="114"/>
      <c r="C5" s="115" t="s">
        <v>5</v>
      </c>
      <c r="D5" s="229" t="str">
        <f>'Kops a'!D6</f>
        <v>Daudzdzīvokļu dzīvojamās mājas vienkāršotā fasādes atjaunošana</v>
      </c>
      <c r="E5" s="229"/>
      <c r="F5" s="229"/>
      <c r="G5" s="229"/>
      <c r="H5" s="229"/>
      <c r="I5" s="229"/>
      <c r="J5" s="229"/>
      <c r="K5" s="229"/>
      <c r="L5" s="229"/>
      <c r="M5" s="121"/>
      <c r="N5" s="121"/>
      <c r="O5" s="121"/>
      <c r="P5" s="121"/>
    </row>
    <row r="6" spans="1:20" ht="24.95" customHeight="1" x14ac:dyDescent="0.2">
      <c r="A6" s="114"/>
      <c r="B6" s="114"/>
      <c r="C6" s="115" t="s">
        <v>6</v>
      </c>
      <c r="D6" s="229" t="str">
        <f>'Kops a'!D7</f>
        <v>Daudzdzīvokļu dzīvojamās mājas vienkāršotā fasādes atjaunošana Puķu ielā 1, Jelgavā</v>
      </c>
      <c r="E6" s="229"/>
      <c r="F6" s="229"/>
      <c r="G6" s="229"/>
      <c r="H6" s="229"/>
      <c r="I6" s="229"/>
      <c r="J6" s="229"/>
      <c r="K6" s="229"/>
      <c r="L6" s="229"/>
      <c r="M6" s="121"/>
      <c r="N6" s="121"/>
      <c r="O6" s="121"/>
      <c r="P6" s="121"/>
    </row>
    <row r="7" spans="1:20" x14ac:dyDescent="0.2">
      <c r="A7" s="114"/>
      <c r="B7" s="114"/>
      <c r="C7" s="115" t="s">
        <v>7</v>
      </c>
      <c r="D7" s="229" t="str">
        <f>'Kops a'!D8</f>
        <v>Puķu iela 1, Jelgava</v>
      </c>
      <c r="E7" s="229"/>
      <c r="F7" s="229"/>
      <c r="G7" s="229"/>
      <c r="H7" s="229"/>
      <c r="I7" s="229"/>
      <c r="J7" s="229"/>
      <c r="K7" s="229"/>
      <c r="L7" s="229"/>
      <c r="M7" s="121"/>
      <c r="N7" s="121"/>
      <c r="O7" s="121"/>
      <c r="P7" s="121"/>
    </row>
    <row r="8" spans="1:20" x14ac:dyDescent="0.2">
      <c r="A8" s="114"/>
      <c r="B8" s="114"/>
      <c r="C8" s="122" t="s">
        <v>20</v>
      </c>
      <c r="D8" s="229">
        <f>'Kops a'!D9</f>
        <v>0</v>
      </c>
      <c r="E8" s="229"/>
      <c r="F8" s="229"/>
      <c r="G8" s="229"/>
      <c r="H8" s="229"/>
      <c r="I8" s="229"/>
      <c r="J8" s="229"/>
      <c r="K8" s="229"/>
      <c r="L8" s="229"/>
      <c r="M8" s="121"/>
      <c r="N8" s="121"/>
      <c r="O8" s="121"/>
      <c r="P8" s="121"/>
    </row>
    <row r="9" spans="1:20" ht="11.25" customHeight="1" x14ac:dyDescent="0.2">
      <c r="A9" s="250" t="s">
        <v>243</v>
      </c>
      <c r="B9" s="250"/>
      <c r="C9" s="250"/>
      <c r="D9" s="250"/>
      <c r="E9" s="250"/>
      <c r="F9" s="250"/>
      <c r="G9" s="250"/>
      <c r="H9" s="250"/>
      <c r="I9" s="250"/>
      <c r="J9" s="245" t="s">
        <v>39</v>
      </c>
      <c r="K9" s="245"/>
      <c r="L9" s="245"/>
      <c r="M9" s="245"/>
      <c r="N9" s="230">
        <f>P89</f>
        <v>0</v>
      </c>
      <c r="O9" s="230"/>
      <c r="P9" s="123"/>
    </row>
    <row r="10" spans="1:20" x14ac:dyDescent="0.2">
      <c r="A10" s="124"/>
      <c r="B10" s="125"/>
      <c r="C10" s="122"/>
      <c r="D10" s="114"/>
      <c r="E10" s="114"/>
      <c r="F10" s="114"/>
      <c r="G10" s="114"/>
      <c r="H10" s="114"/>
      <c r="I10" s="114"/>
      <c r="J10" s="114"/>
      <c r="K10" s="114"/>
      <c r="L10" s="119"/>
      <c r="M10" s="119"/>
      <c r="O10" s="126"/>
      <c r="P10" s="127" t="str">
        <f>A95</f>
        <v>Tāme sastādīta</v>
      </c>
    </row>
    <row r="11" spans="1:20" ht="12" thickBot="1" x14ac:dyDescent="0.25">
      <c r="A11" s="124"/>
      <c r="B11" s="125"/>
      <c r="C11" s="122"/>
      <c r="D11" s="114"/>
      <c r="E11" s="114"/>
      <c r="F11" s="114"/>
      <c r="G11" s="114"/>
      <c r="H11" s="114"/>
      <c r="I11" s="114"/>
      <c r="J11" s="114"/>
      <c r="K11" s="114"/>
      <c r="L11" s="128"/>
      <c r="M11" s="128"/>
      <c r="N11" s="129"/>
      <c r="O11" s="117"/>
      <c r="P11" s="114"/>
    </row>
    <row r="12" spans="1:20" x14ac:dyDescent="0.2">
      <c r="A12" s="231" t="s">
        <v>23</v>
      </c>
      <c r="B12" s="233" t="s">
        <v>40</v>
      </c>
      <c r="C12" s="235" t="s">
        <v>41</v>
      </c>
      <c r="D12" s="237" t="s">
        <v>42</v>
      </c>
      <c r="E12" s="239" t="s">
        <v>43</v>
      </c>
      <c r="F12" s="241" t="s">
        <v>44</v>
      </c>
      <c r="G12" s="235"/>
      <c r="H12" s="235"/>
      <c r="I12" s="235"/>
      <c r="J12" s="235"/>
      <c r="K12" s="242"/>
      <c r="L12" s="241" t="s">
        <v>45</v>
      </c>
      <c r="M12" s="235"/>
      <c r="N12" s="235"/>
      <c r="O12" s="235"/>
      <c r="P12" s="242"/>
    </row>
    <row r="13" spans="1:20" ht="126.75" customHeight="1" thickBot="1" x14ac:dyDescent="0.25">
      <c r="A13" s="232"/>
      <c r="B13" s="234"/>
      <c r="C13" s="236"/>
      <c r="D13" s="238"/>
      <c r="E13" s="240"/>
      <c r="F13" s="130" t="s">
        <v>46</v>
      </c>
      <c r="G13" s="131" t="s">
        <v>47</v>
      </c>
      <c r="H13" s="131" t="s">
        <v>48</v>
      </c>
      <c r="I13" s="131" t="s">
        <v>49</v>
      </c>
      <c r="J13" s="131" t="s">
        <v>50</v>
      </c>
      <c r="K13" s="132" t="s">
        <v>51</v>
      </c>
      <c r="L13" s="130" t="s">
        <v>46</v>
      </c>
      <c r="M13" s="131" t="s">
        <v>48</v>
      </c>
      <c r="N13" s="131" t="s">
        <v>49</v>
      </c>
      <c r="O13" s="131" t="s">
        <v>50</v>
      </c>
      <c r="P13" s="132" t="s">
        <v>51</v>
      </c>
    </row>
    <row r="14" spans="1:20" x14ac:dyDescent="0.2">
      <c r="A14" s="133">
        <v>1</v>
      </c>
      <c r="B14" s="134"/>
      <c r="C14" s="135" t="s">
        <v>55</v>
      </c>
      <c r="D14" s="136"/>
      <c r="E14" s="137"/>
      <c r="F14" s="138"/>
      <c r="G14" s="100"/>
      <c r="H14" s="142">
        <f>ROUND(F14*G14,2)</f>
        <v>0</v>
      </c>
      <c r="I14" s="100"/>
      <c r="J14" s="100"/>
      <c r="K14" s="143">
        <f>SUM(H14:J14)</f>
        <v>0</v>
      </c>
      <c r="L14" s="144">
        <f>ROUND(E14*F14,2)</f>
        <v>0</v>
      </c>
      <c r="M14" s="142">
        <f>ROUND(H14*E14,2)</f>
        <v>0</v>
      </c>
      <c r="N14" s="142">
        <f>ROUND(I14*E14,2)</f>
        <v>0</v>
      </c>
      <c r="O14" s="142">
        <f>ROUND(J14*E14,2)</f>
        <v>0</v>
      </c>
      <c r="P14" s="143">
        <f>SUM(M14:O14)</f>
        <v>0</v>
      </c>
    </row>
    <row r="15" spans="1:20" x14ac:dyDescent="0.2">
      <c r="A15" s="140">
        <v>1</v>
      </c>
      <c r="B15" s="134"/>
      <c r="C15" s="113" t="s">
        <v>387</v>
      </c>
      <c r="D15" s="136" t="s">
        <v>62</v>
      </c>
      <c r="E15" s="141">
        <v>732.02</v>
      </c>
      <c r="F15" s="138"/>
      <c r="G15" s="100"/>
      <c r="H15" s="142">
        <f t="shared" ref="H15:H78" si="0">ROUND(F15*G15,2)</f>
        <v>0</v>
      </c>
      <c r="I15" s="100"/>
      <c r="J15" s="100"/>
      <c r="K15" s="143">
        <f t="shared" ref="K15:K78" si="1">SUM(H15:J15)</f>
        <v>0</v>
      </c>
      <c r="L15" s="144">
        <f t="shared" ref="L15:L78" si="2">ROUND(E15*F15,2)</f>
        <v>0</v>
      </c>
      <c r="M15" s="142">
        <f t="shared" ref="M15:M78" si="3">ROUND(H15*E15,2)</f>
        <v>0</v>
      </c>
      <c r="N15" s="142">
        <f t="shared" ref="N15:N78" si="4">ROUND(I15*E15,2)</f>
        <v>0</v>
      </c>
      <c r="O15" s="142">
        <f t="shared" ref="O15:O78" si="5">ROUND(J15*E15,2)</f>
        <v>0</v>
      </c>
      <c r="P15" s="143">
        <f t="shared" ref="P15:P78" si="6">SUM(M15:O15)</f>
        <v>0</v>
      </c>
      <c r="Q15" s="98" t="s">
        <v>422</v>
      </c>
      <c r="R15" s="98" t="b">
        <f>C15='[1]3a'!C15</f>
        <v>0</v>
      </c>
      <c r="S15" s="98" t="b">
        <f>D15='[1]3a'!D15</f>
        <v>1</v>
      </c>
      <c r="T15" s="98" t="b">
        <f>E15='[1]3a'!E15</f>
        <v>1</v>
      </c>
    </row>
    <row r="16" spans="1:20" ht="33.75" x14ac:dyDescent="0.2">
      <c r="A16" s="140">
        <v>2</v>
      </c>
      <c r="B16" s="134"/>
      <c r="C16" s="113" t="s">
        <v>122</v>
      </c>
      <c r="D16" s="136" t="s">
        <v>62</v>
      </c>
      <c r="E16" s="141">
        <v>732.02</v>
      </c>
      <c r="F16" s="138"/>
      <c r="G16" s="100"/>
      <c r="H16" s="142">
        <f t="shared" si="0"/>
        <v>0</v>
      </c>
      <c r="I16" s="100"/>
      <c r="J16" s="100"/>
      <c r="K16" s="143">
        <f t="shared" si="1"/>
        <v>0</v>
      </c>
      <c r="L16" s="144">
        <f t="shared" si="2"/>
        <v>0</v>
      </c>
      <c r="M16" s="142">
        <f t="shared" si="3"/>
        <v>0</v>
      </c>
      <c r="N16" s="142">
        <f t="shared" si="4"/>
        <v>0</v>
      </c>
      <c r="O16" s="142">
        <f t="shared" si="5"/>
        <v>0</v>
      </c>
      <c r="P16" s="143">
        <f t="shared" si="6"/>
        <v>0</v>
      </c>
      <c r="R16" s="98" t="b">
        <f>C16='[1]3a'!C16</f>
        <v>1</v>
      </c>
      <c r="S16" s="98" t="b">
        <f>D16='[1]3a'!D16</f>
        <v>1</v>
      </c>
      <c r="T16" s="98" t="b">
        <f>E16='[1]3a'!E16</f>
        <v>1</v>
      </c>
    </row>
    <row r="17" spans="1:20" x14ac:dyDescent="0.2">
      <c r="A17" s="140">
        <v>3</v>
      </c>
      <c r="B17" s="134"/>
      <c r="C17" s="113" t="s">
        <v>123</v>
      </c>
      <c r="D17" s="136" t="s">
        <v>56</v>
      </c>
      <c r="E17" s="141">
        <v>72.900000000000006</v>
      </c>
      <c r="F17" s="138"/>
      <c r="G17" s="100"/>
      <c r="H17" s="142">
        <f t="shared" si="0"/>
        <v>0</v>
      </c>
      <c r="I17" s="100"/>
      <c r="J17" s="100"/>
      <c r="K17" s="143">
        <f t="shared" si="1"/>
        <v>0</v>
      </c>
      <c r="L17" s="144">
        <f t="shared" si="2"/>
        <v>0</v>
      </c>
      <c r="M17" s="142">
        <f t="shared" si="3"/>
        <v>0</v>
      </c>
      <c r="N17" s="142">
        <f t="shared" si="4"/>
        <v>0</v>
      </c>
      <c r="O17" s="142">
        <f t="shared" si="5"/>
        <v>0</v>
      </c>
      <c r="P17" s="143">
        <f t="shared" si="6"/>
        <v>0</v>
      </c>
      <c r="R17" s="98" t="b">
        <f>C17='[1]3a'!C17</f>
        <v>1</v>
      </c>
      <c r="S17" s="98" t="b">
        <f>D17='[1]3a'!D17</f>
        <v>1</v>
      </c>
      <c r="T17" s="98" t="b">
        <f>E17='[1]3a'!E17</f>
        <v>1</v>
      </c>
    </row>
    <row r="18" spans="1:20" ht="22.5" x14ac:dyDescent="0.2">
      <c r="A18" s="140">
        <v>4</v>
      </c>
      <c r="B18" s="134"/>
      <c r="C18" s="113" t="s">
        <v>124</v>
      </c>
      <c r="D18" s="136" t="s">
        <v>62</v>
      </c>
      <c r="E18" s="141">
        <v>566.92999999999995</v>
      </c>
      <c r="F18" s="138"/>
      <c r="G18" s="100"/>
      <c r="H18" s="142">
        <f t="shared" si="0"/>
        <v>0</v>
      </c>
      <c r="I18" s="100"/>
      <c r="J18" s="100"/>
      <c r="K18" s="143">
        <f t="shared" si="1"/>
        <v>0</v>
      </c>
      <c r="L18" s="144">
        <f t="shared" si="2"/>
        <v>0</v>
      </c>
      <c r="M18" s="142">
        <f t="shared" si="3"/>
        <v>0</v>
      </c>
      <c r="N18" s="142">
        <f t="shared" si="4"/>
        <v>0</v>
      </c>
      <c r="O18" s="142">
        <f t="shared" si="5"/>
        <v>0</v>
      </c>
      <c r="P18" s="143">
        <f t="shared" si="6"/>
        <v>0</v>
      </c>
      <c r="R18" s="98" t="b">
        <f>C18='[1]3a'!C18</f>
        <v>1</v>
      </c>
      <c r="S18" s="98" t="b">
        <f>D18='[1]3a'!D18</f>
        <v>1</v>
      </c>
      <c r="T18" s="98" t="b">
        <f>E18='[1]3a'!E18</f>
        <v>1</v>
      </c>
    </row>
    <row r="19" spans="1:20" ht="33.75" x14ac:dyDescent="0.2">
      <c r="A19" s="140">
        <v>5</v>
      </c>
      <c r="B19" s="134"/>
      <c r="C19" s="113" t="s">
        <v>125</v>
      </c>
      <c r="D19" s="136" t="s">
        <v>62</v>
      </c>
      <c r="E19" s="141">
        <v>747.6</v>
      </c>
      <c r="F19" s="138"/>
      <c r="G19" s="100"/>
      <c r="H19" s="142">
        <f t="shared" si="0"/>
        <v>0</v>
      </c>
      <c r="I19" s="100"/>
      <c r="J19" s="100"/>
      <c r="K19" s="143">
        <f t="shared" si="1"/>
        <v>0</v>
      </c>
      <c r="L19" s="144">
        <f t="shared" si="2"/>
        <v>0</v>
      </c>
      <c r="M19" s="142">
        <f t="shared" si="3"/>
        <v>0</v>
      </c>
      <c r="N19" s="142">
        <f t="shared" si="4"/>
        <v>0</v>
      </c>
      <c r="O19" s="142">
        <f t="shared" si="5"/>
        <v>0</v>
      </c>
      <c r="P19" s="143">
        <f t="shared" si="6"/>
        <v>0</v>
      </c>
      <c r="Q19" s="98" t="s">
        <v>422</v>
      </c>
      <c r="R19" s="98" t="b">
        <f>C19='[1]3a'!C19</f>
        <v>1</v>
      </c>
      <c r="S19" s="98" t="b">
        <f>D19='[1]3a'!D19</f>
        <v>1</v>
      </c>
      <c r="T19" s="98" t="b">
        <f>E19='[1]3a'!E19</f>
        <v>0</v>
      </c>
    </row>
    <row r="20" spans="1:20" x14ac:dyDescent="0.2">
      <c r="A20" s="140">
        <v>6</v>
      </c>
      <c r="B20" s="134"/>
      <c r="C20" s="113" t="s">
        <v>126</v>
      </c>
      <c r="D20" s="136" t="s">
        <v>70</v>
      </c>
      <c r="E20" s="141">
        <v>1</v>
      </c>
      <c r="F20" s="138"/>
      <c r="G20" s="100"/>
      <c r="H20" s="142">
        <f t="shared" si="0"/>
        <v>0</v>
      </c>
      <c r="I20" s="100"/>
      <c r="J20" s="100"/>
      <c r="K20" s="143">
        <f t="shared" si="1"/>
        <v>0</v>
      </c>
      <c r="L20" s="144">
        <f t="shared" si="2"/>
        <v>0</v>
      </c>
      <c r="M20" s="142">
        <f t="shared" si="3"/>
        <v>0</v>
      </c>
      <c r="N20" s="142">
        <f t="shared" si="4"/>
        <v>0</v>
      </c>
      <c r="O20" s="142">
        <f t="shared" si="5"/>
        <v>0</v>
      </c>
      <c r="P20" s="143">
        <f t="shared" si="6"/>
        <v>0</v>
      </c>
      <c r="R20" s="98" t="b">
        <f>C20='[1]3a'!C20</f>
        <v>1</v>
      </c>
      <c r="S20" s="98" t="b">
        <f>D20='[1]3a'!D20</f>
        <v>1</v>
      </c>
      <c r="T20" s="98" t="b">
        <f>E20='[1]3a'!E20</f>
        <v>1</v>
      </c>
    </row>
    <row r="21" spans="1:20" x14ac:dyDescent="0.2">
      <c r="A21" s="140">
        <v>7</v>
      </c>
      <c r="B21" s="134"/>
      <c r="C21" s="113" t="s">
        <v>127</v>
      </c>
      <c r="D21" s="136" t="s">
        <v>73</v>
      </c>
      <c r="E21" s="141">
        <v>55.88</v>
      </c>
      <c r="F21" s="138"/>
      <c r="G21" s="100"/>
      <c r="H21" s="142">
        <f t="shared" si="0"/>
        <v>0</v>
      </c>
      <c r="I21" s="100"/>
      <c r="J21" s="100"/>
      <c r="K21" s="143">
        <f t="shared" si="1"/>
        <v>0</v>
      </c>
      <c r="L21" s="144">
        <f t="shared" si="2"/>
        <v>0</v>
      </c>
      <c r="M21" s="142">
        <f t="shared" si="3"/>
        <v>0</v>
      </c>
      <c r="N21" s="142">
        <f t="shared" si="4"/>
        <v>0</v>
      </c>
      <c r="O21" s="142">
        <f t="shared" si="5"/>
        <v>0</v>
      </c>
      <c r="P21" s="143">
        <f t="shared" si="6"/>
        <v>0</v>
      </c>
      <c r="R21" s="98" t="b">
        <f>C21='[1]3a'!C21</f>
        <v>1</v>
      </c>
      <c r="S21" s="98" t="b">
        <f>D21='[1]3a'!D21</f>
        <v>1</v>
      </c>
      <c r="T21" s="98" t="b">
        <f>E21='[1]3a'!E21</f>
        <v>1</v>
      </c>
    </row>
    <row r="22" spans="1:20" ht="22.5" x14ac:dyDescent="0.2">
      <c r="A22" s="140">
        <v>8</v>
      </c>
      <c r="B22" s="134"/>
      <c r="C22" s="113" t="s">
        <v>128</v>
      </c>
      <c r="D22" s="136" t="s">
        <v>73</v>
      </c>
      <c r="E22" s="141">
        <v>19.53</v>
      </c>
      <c r="F22" s="138"/>
      <c r="G22" s="100"/>
      <c r="H22" s="142">
        <f t="shared" si="0"/>
        <v>0</v>
      </c>
      <c r="I22" s="100"/>
      <c r="J22" s="100"/>
      <c r="K22" s="143">
        <f t="shared" si="1"/>
        <v>0</v>
      </c>
      <c r="L22" s="144">
        <f t="shared" si="2"/>
        <v>0</v>
      </c>
      <c r="M22" s="142">
        <f t="shared" si="3"/>
        <v>0</v>
      </c>
      <c r="N22" s="142">
        <f t="shared" si="4"/>
        <v>0</v>
      </c>
      <c r="O22" s="142">
        <f t="shared" si="5"/>
        <v>0</v>
      </c>
      <c r="P22" s="143">
        <f t="shared" si="6"/>
        <v>0</v>
      </c>
      <c r="R22" s="98" t="b">
        <f>C22='[1]3a'!C22</f>
        <v>1</v>
      </c>
      <c r="S22" s="98" t="b">
        <f>D22='[1]3a'!D22</f>
        <v>1</v>
      </c>
      <c r="T22" s="98" t="b">
        <f>E22='[1]3a'!E22</f>
        <v>1</v>
      </c>
    </row>
    <row r="23" spans="1:20" x14ac:dyDescent="0.2">
      <c r="A23" s="133">
        <v>2</v>
      </c>
      <c r="B23" s="134"/>
      <c r="C23" s="135" t="s">
        <v>129</v>
      </c>
      <c r="D23" s="136"/>
      <c r="E23" s="137"/>
      <c r="F23" s="138"/>
      <c r="G23" s="100"/>
      <c r="H23" s="142">
        <f t="shared" si="0"/>
        <v>0</v>
      </c>
      <c r="I23" s="100"/>
      <c r="J23" s="100"/>
      <c r="K23" s="143">
        <f t="shared" si="1"/>
        <v>0</v>
      </c>
      <c r="L23" s="144">
        <f t="shared" si="2"/>
        <v>0</v>
      </c>
      <c r="M23" s="142">
        <f t="shared" si="3"/>
        <v>0</v>
      </c>
      <c r="N23" s="142">
        <f t="shared" si="4"/>
        <v>0</v>
      </c>
      <c r="O23" s="142">
        <f t="shared" si="5"/>
        <v>0</v>
      </c>
      <c r="P23" s="143">
        <f t="shared" si="6"/>
        <v>0</v>
      </c>
      <c r="R23" s="98" t="b">
        <f>C23='[1]3a'!C23</f>
        <v>1</v>
      </c>
      <c r="S23" s="98" t="b">
        <f>D23='[1]3a'!D23</f>
        <v>1</v>
      </c>
      <c r="T23" s="98" t="b">
        <f>E23='[1]3a'!E23</f>
        <v>1</v>
      </c>
    </row>
    <row r="24" spans="1:20" ht="22.5" x14ac:dyDescent="0.2">
      <c r="A24" s="140">
        <v>1</v>
      </c>
      <c r="B24" s="134"/>
      <c r="C24" s="113" t="s">
        <v>130</v>
      </c>
      <c r="D24" s="136" t="s">
        <v>62</v>
      </c>
      <c r="E24" s="141">
        <v>83.74</v>
      </c>
      <c r="F24" s="138"/>
      <c r="G24" s="100"/>
      <c r="H24" s="142">
        <f t="shared" si="0"/>
        <v>0</v>
      </c>
      <c r="I24" s="100"/>
      <c r="J24" s="100"/>
      <c r="K24" s="143">
        <f t="shared" si="1"/>
        <v>0</v>
      </c>
      <c r="L24" s="144">
        <f t="shared" si="2"/>
        <v>0</v>
      </c>
      <c r="M24" s="142">
        <f t="shared" si="3"/>
        <v>0</v>
      </c>
      <c r="N24" s="142">
        <f t="shared" si="4"/>
        <v>0</v>
      </c>
      <c r="O24" s="142">
        <f t="shared" si="5"/>
        <v>0</v>
      </c>
      <c r="P24" s="143">
        <f t="shared" si="6"/>
        <v>0</v>
      </c>
      <c r="R24" s="98" t="b">
        <f>C24='[1]3a'!C24</f>
        <v>1</v>
      </c>
      <c r="S24" s="98" t="b">
        <f>D24='[1]3a'!D24</f>
        <v>1</v>
      </c>
      <c r="T24" s="98" t="b">
        <f>E24='[1]3a'!E24</f>
        <v>1</v>
      </c>
    </row>
    <row r="25" spans="1:20" ht="33.75" x14ac:dyDescent="0.2">
      <c r="A25" s="140">
        <v>2</v>
      </c>
      <c r="B25" s="134"/>
      <c r="C25" s="113" t="s">
        <v>131</v>
      </c>
      <c r="D25" s="136" t="s">
        <v>62</v>
      </c>
      <c r="E25" s="141">
        <v>83.74</v>
      </c>
      <c r="F25" s="138"/>
      <c r="G25" s="100"/>
      <c r="H25" s="142">
        <f t="shared" si="0"/>
        <v>0</v>
      </c>
      <c r="I25" s="100"/>
      <c r="J25" s="100"/>
      <c r="K25" s="143">
        <f t="shared" si="1"/>
        <v>0</v>
      </c>
      <c r="L25" s="144">
        <f t="shared" si="2"/>
        <v>0</v>
      </c>
      <c r="M25" s="142">
        <f t="shared" si="3"/>
        <v>0</v>
      </c>
      <c r="N25" s="142">
        <f t="shared" si="4"/>
        <v>0</v>
      </c>
      <c r="O25" s="142">
        <f t="shared" si="5"/>
        <v>0</v>
      </c>
      <c r="P25" s="143">
        <f t="shared" si="6"/>
        <v>0</v>
      </c>
      <c r="R25" s="98" t="b">
        <f>C25='[1]3a'!C25</f>
        <v>1</v>
      </c>
      <c r="S25" s="98" t="b">
        <f>D25='[1]3a'!D25</f>
        <v>1</v>
      </c>
      <c r="T25" s="98" t="b">
        <f>E25='[1]3a'!E25</f>
        <v>1</v>
      </c>
    </row>
    <row r="26" spans="1:20" ht="22.5" x14ac:dyDescent="0.2">
      <c r="A26" s="140">
        <v>3</v>
      </c>
      <c r="B26" s="134"/>
      <c r="C26" s="146" t="s">
        <v>397</v>
      </c>
      <c r="D26" s="136" t="s">
        <v>62</v>
      </c>
      <c r="E26" s="141">
        <v>96.3</v>
      </c>
      <c r="F26" s="138"/>
      <c r="G26" s="100"/>
      <c r="H26" s="142">
        <f t="shared" si="0"/>
        <v>0</v>
      </c>
      <c r="I26" s="100"/>
      <c r="J26" s="100"/>
      <c r="K26" s="143">
        <f t="shared" si="1"/>
        <v>0</v>
      </c>
      <c r="L26" s="144">
        <f t="shared" si="2"/>
        <v>0</v>
      </c>
      <c r="M26" s="142">
        <f t="shared" si="3"/>
        <v>0</v>
      </c>
      <c r="N26" s="142">
        <f t="shared" si="4"/>
        <v>0</v>
      </c>
      <c r="O26" s="142">
        <f t="shared" si="5"/>
        <v>0</v>
      </c>
      <c r="P26" s="143">
        <f t="shared" si="6"/>
        <v>0</v>
      </c>
      <c r="Q26" s="98" t="s">
        <v>422</v>
      </c>
      <c r="R26" s="98" t="b">
        <f>C26='[1]3a'!C26</f>
        <v>0</v>
      </c>
      <c r="S26" s="98" t="b">
        <f>D26='[1]3a'!D26</f>
        <v>1</v>
      </c>
      <c r="T26" s="98" t="b">
        <f>E26='[1]3a'!E26</f>
        <v>1</v>
      </c>
    </row>
    <row r="27" spans="1:20" x14ac:dyDescent="0.2">
      <c r="A27" s="140">
        <v>4</v>
      </c>
      <c r="B27" s="134"/>
      <c r="C27" s="146" t="s">
        <v>388</v>
      </c>
      <c r="D27" s="136" t="s">
        <v>77</v>
      </c>
      <c r="E27" s="141">
        <v>544.30999999999995</v>
      </c>
      <c r="F27" s="138"/>
      <c r="G27" s="100"/>
      <c r="H27" s="142">
        <f t="shared" si="0"/>
        <v>0</v>
      </c>
      <c r="I27" s="100"/>
      <c r="J27" s="100"/>
      <c r="K27" s="143">
        <f t="shared" si="1"/>
        <v>0</v>
      </c>
      <c r="L27" s="144">
        <f t="shared" si="2"/>
        <v>0</v>
      </c>
      <c r="M27" s="142">
        <f t="shared" si="3"/>
        <v>0</v>
      </c>
      <c r="N27" s="142">
        <f t="shared" si="4"/>
        <v>0</v>
      </c>
      <c r="O27" s="142">
        <f t="shared" si="5"/>
        <v>0</v>
      </c>
      <c r="P27" s="143">
        <f t="shared" si="6"/>
        <v>0</v>
      </c>
      <c r="R27" s="98" t="b">
        <f>C27='[1]3a'!C27</f>
        <v>0</v>
      </c>
      <c r="S27" s="98" t="b">
        <f>D27='[1]3a'!D27</f>
        <v>1</v>
      </c>
      <c r="T27" s="98" t="b">
        <f>E27='[1]3a'!E27</f>
        <v>1</v>
      </c>
    </row>
    <row r="28" spans="1:20" x14ac:dyDescent="0.2">
      <c r="A28" s="140">
        <v>5</v>
      </c>
      <c r="B28" s="134"/>
      <c r="C28" s="146" t="s">
        <v>132</v>
      </c>
      <c r="D28" s="136" t="s">
        <v>62</v>
      </c>
      <c r="E28" s="141">
        <v>83.74</v>
      </c>
      <c r="F28" s="138"/>
      <c r="G28" s="100"/>
      <c r="H28" s="142">
        <f t="shared" si="0"/>
        <v>0</v>
      </c>
      <c r="I28" s="100"/>
      <c r="J28" s="100"/>
      <c r="K28" s="143">
        <f t="shared" si="1"/>
        <v>0</v>
      </c>
      <c r="L28" s="144">
        <f t="shared" si="2"/>
        <v>0</v>
      </c>
      <c r="M28" s="142">
        <f t="shared" si="3"/>
        <v>0</v>
      </c>
      <c r="N28" s="142">
        <f t="shared" si="4"/>
        <v>0</v>
      </c>
      <c r="O28" s="142">
        <f t="shared" si="5"/>
        <v>0</v>
      </c>
      <c r="P28" s="143">
        <f t="shared" si="6"/>
        <v>0</v>
      </c>
      <c r="R28" s="98" t="b">
        <f>C28='[1]3a'!C28</f>
        <v>1</v>
      </c>
      <c r="S28" s="98" t="b">
        <f>D28='[1]3a'!D28</f>
        <v>1</v>
      </c>
      <c r="T28" s="98" t="b">
        <f>E28='[1]3a'!E28</f>
        <v>1</v>
      </c>
    </row>
    <row r="29" spans="1:20" ht="22.5" x14ac:dyDescent="0.2">
      <c r="A29" s="140">
        <v>6</v>
      </c>
      <c r="B29" s="134"/>
      <c r="C29" s="113" t="s">
        <v>133</v>
      </c>
      <c r="D29" s="136" t="s">
        <v>62</v>
      </c>
      <c r="E29" s="141">
        <v>83.74</v>
      </c>
      <c r="F29" s="138"/>
      <c r="G29" s="100"/>
      <c r="H29" s="142">
        <f t="shared" si="0"/>
        <v>0</v>
      </c>
      <c r="I29" s="100"/>
      <c r="J29" s="100"/>
      <c r="K29" s="143">
        <f t="shared" si="1"/>
        <v>0</v>
      </c>
      <c r="L29" s="144">
        <f t="shared" si="2"/>
        <v>0</v>
      </c>
      <c r="M29" s="142">
        <f t="shared" si="3"/>
        <v>0</v>
      </c>
      <c r="N29" s="142">
        <f t="shared" si="4"/>
        <v>0</v>
      </c>
      <c r="O29" s="142">
        <f t="shared" si="5"/>
        <v>0</v>
      </c>
      <c r="P29" s="143">
        <f t="shared" si="6"/>
        <v>0</v>
      </c>
      <c r="R29" s="98" t="b">
        <f>C29='[1]3a'!C29</f>
        <v>1</v>
      </c>
      <c r="S29" s="98" t="b">
        <f>D29='[1]3a'!D29</f>
        <v>1</v>
      </c>
      <c r="T29" s="98" t="b">
        <f>E29='[1]3a'!E29</f>
        <v>1</v>
      </c>
    </row>
    <row r="30" spans="1:20" ht="22.5" x14ac:dyDescent="0.2">
      <c r="A30" s="140">
        <v>7</v>
      </c>
      <c r="B30" s="134"/>
      <c r="C30" s="146" t="s">
        <v>394</v>
      </c>
      <c r="D30" s="136" t="s">
        <v>62</v>
      </c>
      <c r="E30" s="141">
        <v>104.68</v>
      </c>
      <c r="F30" s="138"/>
      <c r="G30" s="100"/>
      <c r="H30" s="142">
        <f t="shared" si="0"/>
        <v>0</v>
      </c>
      <c r="I30" s="100"/>
      <c r="J30" s="100"/>
      <c r="K30" s="143">
        <f t="shared" si="1"/>
        <v>0</v>
      </c>
      <c r="L30" s="144">
        <f t="shared" si="2"/>
        <v>0</v>
      </c>
      <c r="M30" s="142">
        <f t="shared" si="3"/>
        <v>0</v>
      </c>
      <c r="N30" s="142">
        <f t="shared" si="4"/>
        <v>0</v>
      </c>
      <c r="O30" s="142">
        <f t="shared" si="5"/>
        <v>0</v>
      </c>
      <c r="P30" s="143">
        <f t="shared" si="6"/>
        <v>0</v>
      </c>
      <c r="R30" s="98" t="b">
        <f>C30='[1]3a'!C30</f>
        <v>0</v>
      </c>
      <c r="S30" s="98" t="b">
        <f>D30='[1]3a'!D30</f>
        <v>1</v>
      </c>
      <c r="T30" s="98" t="b">
        <f>E30='[1]3a'!E30</f>
        <v>1</v>
      </c>
    </row>
    <row r="31" spans="1:20" x14ac:dyDescent="0.2">
      <c r="A31" s="140">
        <v>8</v>
      </c>
      <c r="B31" s="134"/>
      <c r="C31" s="146" t="s">
        <v>388</v>
      </c>
      <c r="D31" s="136" t="s">
        <v>77</v>
      </c>
      <c r="E31" s="141">
        <v>418.7</v>
      </c>
      <c r="F31" s="138"/>
      <c r="G31" s="100"/>
      <c r="H31" s="142">
        <f t="shared" si="0"/>
        <v>0</v>
      </c>
      <c r="I31" s="100"/>
      <c r="J31" s="100"/>
      <c r="K31" s="143">
        <f t="shared" si="1"/>
        <v>0</v>
      </c>
      <c r="L31" s="144">
        <f t="shared" si="2"/>
        <v>0</v>
      </c>
      <c r="M31" s="142">
        <f t="shared" si="3"/>
        <v>0</v>
      </c>
      <c r="N31" s="142">
        <f t="shared" si="4"/>
        <v>0</v>
      </c>
      <c r="O31" s="142">
        <f t="shared" si="5"/>
        <v>0</v>
      </c>
      <c r="P31" s="143">
        <f t="shared" si="6"/>
        <v>0</v>
      </c>
      <c r="R31" s="98" t="b">
        <f>C31='[1]3a'!C31</f>
        <v>0</v>
      </c>
      <c r="S31" s="98" t="b">
        <f>D31='[1]3a'!D31</f>
        <v>1</v>
      </c>
      <c r="T31" s="98" t="b">
        <f>E31='[1]3a'!E31</f>
        <v>1</v>
      </c>
    </row>
    <row r="32" spans="1:20" x14ac:dyDescent="0.2">
      <c r="A32" s="140">
        <v>9</v>
      </c>
      <c r="B32" s="134"/>
      <c r="C32" s="146" t="s">
        <v>78</v>
      </c>
      <c r="D32" s="136" t="s">
        <v>62</v>
      </c>
      <c r="E32" s="141">
        <v>83.74</v>
      </c>
      <c r="F32" s="138"/>
      <c r="G32" s="100"/>
      <c r="H32" s="142">
        <f t="shared" si="0"/>
        <v>0</v>
      </c>
      <c r="I32" s="100"/>
      <c r="J32" s="100"/>
      <c r="K32" s="143">
        <f t="shared" si="1"/>
        <v>0</v>
      </c>
      <c r="L32" s="144">
        <f t="shared" si="2"/>
        <v>0</v>
      </c>
      <c r="M32" s="142">
        <f t="shared" si="3"/>
        <v>0</v>
      </c>
      <c r="N32" s="142">
        <f t="shared" si="4"/>
        <v>0</v>
      </c>
      <c r="O32" s="142">
        <f t="shared" si="5"/>
        <v>0</v>
      </c>
      <c r="P32" s="143">
        <f t="shared" si="6"/>
        <v>0</v>
      </c>
      <c r="R32" s="98" t="b">
        <f>C32='[1]3a'!C32</f>
        <v>1</v>
      </c>
      <c r="S32" s="98" t="b">
        <f>D32='[1]3a'!D32</f>
        <v>1</v>
      </c>
      <c r="T32" s="98" t="b">
        <f>E32='[1]3a'!E32</f>
        <v>1</v>
      </c>
    </row>
    <row r="33" spans="1:20" ht="22.5" x14ac:dyDescent="0.2">
      <c r="A33" s="140">
        <v>10</v>
      </c>
      <c r="B33" s="134"/>
      <c r="C33" s="146" t="s">
        <v>389</v>
      </c>
      <c r="D33" s="136" t="s">
        <v>77</v>
      </c>
      <c r="E33" s="141">
        <v>20.94</v>
      </c>
      <c r="F33" s="138"/>
      <c r="G33" s="100"/>
      <c r="H33" s="142">
        <f t="shared" si="0"/>
        <v>0</v>
      </c>
      <c r="I33" s="100"/>
      <c r="J33" s="100"/>
      <c r="K33" s="143">
        <f t="shared" si="1"/>
        <v>0</v>
      </c>
      <c r="L33" s="144">
        <f t="shared" si="2"/>
        <v>0</v>
      </c>
      <c r="M33" s="142">
        <f t="shared" si="3"/>
        <v>0</v>
      </c>
      <c r="N33" s="142">
        <f t="shared" si="4"/>
        <v>0</v>
      </c>
      <c r="O33" s="142">
        <f t="shared" si="5"/>
        <v>0</v>
      </c>
      <c r="P33" s="143">
        <f t="shared" si="6"/>
        <v>0</v>
      </c>
      <c r="R33" s="98" t="b">
        <f>C33='[1]3a'!C33</f>
        <v>0</v>
      </c>
      <c r="S33" s="98" t="b">
        <f>D33='[1]3a'!D33</f>
        <v>1</v>
      </c>
      <c r="T33" s="98" t="b">
        <f>E33='[1]3a'!E33</f>
        <v>1</v>
      </c>
    </row>
    <row r="34" spans="1:20" x14ac:dyDescent="0.2">
      <c r="A34" s="140">
        <v>11</v>
      </c>
      <c r="B34" s="134"/>
      <c r="C34" s="113" t="s">
        <v>134</v>
      </c>
      <c r="D34" s="136" t="s">
        <v>62</v>
      </c>
      <c r="E34" s="141">
        <v>27.31</v>
      </c>
      <c r="F34" s="138"/>
      <c r="G34" s="100"/>
      <c r="H34" s="142">
        <f t="shared" si="0"/>
        <v>0</v>
      </c>
      <c r="I34" s="100"/>
      <c r="J34" s="100"/>
      <c r="K34" s="143">
        <f t="shared" si="1"/>
        <v>0</v>
      </c>
      <c r="L34" s="144">
        <f t="shared" si="2"/>
        <v>0</v>
      </c>
      <c r="M34" s="142">
        <f t="shared" si="3"/>
        <v>0</v>
      </c>
      <c r="N34" s="142">
        <f t="shared" si="4"/>
        <v>0</v>
      </c>
      <c r="O34" s="142">
        <f t="shared" si="5"/>
        <v>0</v>
      </c>
      <c r="P34" s="143">
        <f t="shared" si="6"/>
        <v>0</v>
      </c>
      <c r="R34" s="98" t="b">
        <f>C34='[1]3a'!C34</f>
        <v>1</v>
      </c>
      <c r="S34" s="98" t="b">
        <f>D34='[1]3a'!D34</f>
        <v>1</v>
      </c>
      <c r="T34" s="98" t="b">
        <f>E34='[1]3a'!E34</f>
        <v>1</v>
      </c>
    </row>
    <row r="35" spans="1:20" ht="22.5" x14ac:dyDescent="0.2">
      <c r="A35" s="140">
        <v>12</v>
      </c>
      <c r="B35" s="134"/>
      <c r="C35" s="146" t="s">
        <v>390</v>
      </c>
      <c r="D35" s="136" t="s">
        <v>77</v>
      </c>
      <c r="E35" s="141">
        <v>109.24</v>
      </c>
      <c r="F35" s="138"/>
      <c r="G35" s="100"/>
      <c r="H35" s="142">
        <f t="shared" si="0"/>
        <v>0</v>
      </c>
      <c r="I35" s="100"/>
      <c r="J35" s="100"/>
      <c r="K35" s="143">
        <f t="shared" si="1"/>
        <v>0</v>
      </c>
      <c r="L35" s="144">
        <f t="shared" si="2"/>
        <v>0</v>
      </c>
      <c r="M35" s="142">
        <f t="shared" si="3"/>
        <v>0</v>
      </c>
      <c r="N35" s="142">
        <f t="shared" si="4"/>
        <v>0</v>
      </c>
      <c r="O35" s="142">
        <f t="shared" si="5"/>
        <v>0</v>
      </c>
      <c r="P35" s="143">
        <f t="shared" si="6"/>
        <v>0</v>
      </c>
      <c r="R35" s="98" t="b">
        <f>C35='[1]3a'!C35</f>
        <v>0</v>
      </c>
      <c r="S35" s="98" t="b">
        <f>D35='[1]3a'!D35</f>
        <v>1</v>
      </c>
      <c r="T35" s="98" t="b">
        <f>E35='[1]3a'!E35</f>
        <v>1</v>
      </c>
    </row>
    <row r="36" spans="1:20" x14ac:dyDescent="0.2">
      <c r="A36" s="140">
        <v>13</v>
      </c>
      <c r="B36" s="134"/>
      <c r="C36" s="146" t="s">
        <v>80</v>
      </c>
      <c r="D36" s="136" t="s">
        <v>62</v>
      </c>
      <c r="E36" s="141">
        <v>27.31</v>
      </c>
      <c r="F36" s="138"/>
      <c r="G36" s="100"/>
      <c r="H36" s="142">
        <f t="shared" si="0"/>
        <v>0</v>
      </c>
      <c r="I36" s="100"/>
      <c r="J36" s="100"/>
      <c r="K36" s="143">
        <f t="shared" si="1"/>
        <v>0</v>
      </c>
      <c r="L36" s="144">
        <f t="shared" si="2"/>
        <v>0</v>
      </c>
      <c r="M36" s="142">
        <f t="shared" si="3"/>
        <v>0</v>
      </c>
      <c r="N36" s="142">
        <f t="shared" si="4"/>
        <v>0</v>
      </c>
      <c r="O36" s="142">
        <f t="shared" si="5"/>
        <v>0</v>
      </c>
      <c r="P36" s="143">
        <f t="shared" si="6"/>
        <v>0</v>
      </c>
      <c r="R36" s="98" t="b">
        <f>C36='[1]3a'!C36</f>
        <v>1</v>
      </c>
      <c r="S36" s="98" t="b">
        <f>D36='[1]3a'!D36</f>
        <v>1</v>
      </c>
      <c r="T36" s="98" t="b">
        <f>E36='[1]3a'!E36</f>
        <v>1</v>
      </c>
    </row>
    <row r="37" spans="1:20" x14ac:dyDescent="0.2">
      <c r="A37" s="140">
        <v>14</v>
      </c>
      <c r="B37" s="134"/>
      <c r="C37" s="113" t="s">
        <v>135</v>
      </c>
      <c r="D37" s="136" t="s">
        <v>62</v>
      </c>
      <c r="E37" s="141">
        <v>27.31</v>
      </c>
      <c r="F37" s="138"/>
      <c r="G37" s="100"/>
      <c r="H37" s="142">
        <f t="shared" si="0"/>
        <v>0</v>
      </c>
      <c r="I37" s="100"/>
      <c r="J37" s="100"/>
      <c r="K37" s="143">
        <f t="shared" si="1"/>
        <v>0</v>
      </c>
      <c r="L37" s="144">
        <f t="shared" si="2"/>
        <v>0</v>
      </c>
      <c r="M37" s="142">
        <f t="shared" si="3"/>
        <v>0</v>
      </c>
      <c r="N37" s="142">
        <f t="shared" si="4"/>
        <v>0</v>
      </c>
      <c r="O37" s="142">
        <f t="shared" si="5"/>
        <v>0</v>
      </c>
      <c r="P37" s="143">
        <f t="shared" si="6"/>
        <v>0</v>
      </c>
      <c r="R37" s="98" t="b">
        <f>C37='[1]3a'!C37</f>
        <v>1</v>
      </c>
      <c r="S37" s="98" t="b">
        <f>D37='[1]3a'!D37</f>
        <v>1</v>
      </c>
      <c r="T37" s="98" t="b">
        <f>E37='[1]3a'!E37</f>
        <v>1</v>
      </c>
    </row>
    <row r="38" spans="1:20" ht="22.5" x14ac:dyDescent="0.2">
      <c r="A38" s="140">
        <v>15</v>
      </c>
      <c r="B38" s="134"/>
      <c r="C38" s="146" t="s">
        <v>398</v>
      </c>
      <c r="D38" s="136" t="s">
        <v>83</v>
      </c>
      <c r="E38" s="141">
        <v>14.75</v>
      </c>
      <c r="F38" s="138"/>
      <c r="G38" s="100"/>
      <c r="H38" s="142">
        <f t="shared" si="0"/>
        <v>0</v>
      </c>
      <c r="I38" s="100"/>
      <c r="J38" s="100"/>
      <c r="K38" s="143">
        <f t="shared" si="1"/>
        <v>0</v>
      </c>
      <c r="L38" s="144">
        <f t="shared" si="2"/>
        <v>0</v>
      </c>
      <c r="M38" s="142">
        <f t="shared" si="3"/>
        <v>0</v>
      </c>
      <c r="N38" s="142">
        <f t="shared" si="4"/>
        <v>0</v>
      </c>
      <c r="O38" s="142">
        <f t="shared" si="5"/>
        <v>0</v>
      </c>
      <c r="P38" s="143">
        <f t="shared" si="6"/>
        <v>0</v>
      </c>
      <c r="R38" s="98" t="b">
        <f>C38='[1]3a'!C38</f>
        <v>0</v>
      </c>
      <c r="S38" s="98" t="b">
        <f>D38='[1]3a'!D38</f>
        <v>1</v>
      </c>
      <c r="T38" s="98" t="b">
        <f>E38='[1]3a'!E38</f>
        <v>1</v>
      </c>
    </row>
    <row r="39" spans="1:20" x14ac:dyDescent="0.2">
      <c r="A39" s="140">
        <v>16</v>
      </c>
      <c r="B39" s="134"/>
      <c r="C39" s="146" t="s">
        <v>80</v>
      </c>
      <c r="D39" s="136" t="s">
        <v>62</v>
      </c>
      <c r="E39" s="141">
        <v>27.31</v>
      </c>
      <c r="F39" s="138"/>
      <c r="G39" s="100"/>
      <c r="H39" s="142">
        <f t="shared" si="0"/>
        <v>0</v>
      </c>
      <c r="I39" s="100"/>
      <c r="J39" s="100"/>
      <c r="K39" s="143">
        <f t="shared" si="1"/>
        <v>0</v>
      </c>
      <c r="L39" s="144">
        <f t="shared" si="2"/>
        <v>0</v>
      </c>
      <c r="M39" s="142">
        <f t="shared" si="3"/>
        <v>0</v>
      </c>
      <c r="N39" s="142">
        <f t="shared" si="4"/>
        <v>0</v>
      </c>
      <c r="O39" s="142">
        <f t="shared" si="5"/>
        <v>0</v>
      </c>
      <c r="P39" s="143">
        <f t="shared" si="6"/>
        <v>0</v>
      </c>
      <c r="R39" s="98" t="b">
        <f>C39='[1]3a'!C39</f>
        <v>1</v>
      </c>
      <c r="S39" s="98" t="b">
        <f>D39='[1]3a'!D39</f>
        <v>1</v>
      </c>
      <c r="T39" s="98" t="b">
        <f>E39='[1]3a'!E39</f>
        <v>1</v>
      </c>
    </row>
    <row r="40" spans="1:20" x14ac:dyDescent="0.2">
      <c r="A40" s="133">
        <v>3</v>
      </c>
      <c r="B40" s="134"/>
      <c r="C40" s="135" t="s">
        <v>136</v>
      </c>
      <c r="D40" s="136"/>
      <c r="E40" s="137"/>
      <c r="F40" s="138"/>
      <c r="G40" s="100"/>
      <c r="H40" s="142">
        <f t="shared" si="0"/>
        <v>0</v>
      </c>
      <c r="I40" s="100"/>
      <c r="J40" s="100"/>
      <c r="K40" s="143">
        <f t="shared" si="1"/>
        <v>0</v>
      </c>
      <c r="L40" s="144">
        <f t="shared" si="2"/>
        <v>0</v>
      </c>
      <c r="M40" s="142">
        <f t="shared" si="3"/>
        <v>0</v>
      </c>
      <c r="N40" s="142">
        <f t="shared" si="4"/>
        <v>0</v>
      </c>
      <c r="O40" s="142">
        <f t="shared" si="5"/>
        <v>0</v>
      </c>
      <c r="P40" s="143">
        <f t="shared" si="6"/>
        <v>0</v>
      </c>
      <c r="R40" s="98" t="b">
        <f>C40='[1]3a'!C40</f>
        <v>1</v>
      </c>
      <c r="S40" s="98" t="b">
        <f>D40='[1]3a'!D40</f>
        <v>1</v>
      </c>
      <c r="T40" s="98" t="b">
        <f>E40='[1]3a'!E40</f>
        <v>1</v>
      </c>
    </row>
    <row r="41" spans="1:20" x14ac:dyDescent="0.2">
      <c r="A41" s="140">
        <v>1</v>
      </c>
      <c r="B41" s="134"/>
      <c r="C41" s="113" t="s">
        <v>137</v>
      </c>
      <c r="D41" s="136" t="s">
        <v>56</v>
      </c>
      <c r="E41" s="141">
        <v>68.33</v>
      </c>
      <c r="F41" s="138"/>
      <c r="G41" s="100"/>
      <c r="H41" s="142">
        <f t="shared" si="0"/>
        <v>0</v>
      </c>
      <c r="I41" s="100"/>
      <c r="J41" s="100"/>
      <c r="K41" s="143">
        <f t="shared" si="1"/>
        <v>0</v>
      </c>
      <c r="L41" s="144">
        <f t="shared" si="2"/>
        <v>0</v>
      </c>
      <c r="M41" s="142">
        <f t="shared" si="3"/>
        <v>0</v>
      </c>
      <c r="N41" s="142">
        <f t="shared" si="4"/>
        <v>0</v>
      </c>
      <c r="O41" s="142">
        <f t="shared" si="5"/>
        <v>0</v>
      </c>
      <c r="P41" s="143">
        <f t="shared" si="6"/>
        <v>0</v>
      </c>
      <c r="R41" s="98" t="b">
        <f>C41='[1]3a'!C41</f>
        <v>1</v>
      </c>
      <c r="S41" s="98" t="b">
        <f>D41='[1]3a'!D41</f>
        <v>1</v>
      </c>
      <c r="T41" s="98" t="b">
        <f>E41='[1]3a'!E41</f>
        <v>1</v>
      </c>
    </row>
    <row r="42" spans="1:20" ht="33.75" x14ac:dyDescent="0.2">
      <c r="A42" s="140">
        <v>2</v>
      </c>
      <c r="B42" s="134"/>
      <c r="C42" s="113" t="s">
        <v>138</v>
      </c>
      <c r="D42" s="136" t="s">
        <v>62</v>
      </c>
      <c r="E42" s="141">
        <v>566.92999999999995</v>
      </c>
      <c r="F42" s="138"/>
      <c r="G42" s="100"/>
      <c r="H42" s="142">
        <f t="shared" si="0"/>
        <v>0</v>
      </c>
      <c r="I42" s="100"/>
      <c r="J42" s="100"/>
      <c r="K42" s="143">
        <f t="shared" si="1"/>
        <v>0</v>
      </c>
      <c r="L42" s="144">
        <f t="shared" si="2"/>
        <v>0</v>
      </c>
      <c r="M42" s="142">
        <f t="shared" si="3"/>
        <v>0</v>
      </c>
      <c r="N42" s="142">
        <f t="shared" si="4"/>
        <v>0</v>
      </c>
      <c r="O42" s="142">
        <f t="shared" si="5"/>
        <v>0</v>
      </c>
      <c r="P42" s="143">
        <f t="shared" si="6"/>
        <v>0</v>
      </c>
      <c r="Q42" s="154"/>
      <c r="R42" s="98" t="b">
        <f>C42='[1]3a'!C42</f>
        <v>1</v>
      </c>
      <c r="S42" s="98" t="b">
        <f>D42='[1]3a'!D42</f>
        <v>1</v>
      </c>
      <c r="T42" s="98" t="b">
        <f>E42='[1]3a'!E42</f>
        <v>1</v>
      </c>
    </row>
    <row r="43" spans="1:20" ht="22.5" x14ac:dyDescent="0.2">
      <c r="A43" s="140">
        <v>3</v>
      </c>
      <c r="B43" s="134"/>
      <c r="C43" s="146" t="s">
        <v>399</v>
      </c>
      <c r="D43" s="136" t="s">
        <v>62</v>
      </c>
      <c r="E43" s="141">
        <v>651.97</v>
      </c>
      <c r="F43" s="138"/>
      <c r="G43" s="100"/>
      <c r="H43" s="142">
        <f t="shared" si="0"/>
        <v>0</v>
      </c>
      <c r="I43" s="100"/>
      <c r="J43" s="100"/>
      <c r="K43" s="143">
        <f t="shared" si="1"/>
        <v>0</v>
      </c>
      <c r="L43" s="144">
        <f t="shared" si="2"/>
        <v>0</v>
      </c>
      <c r="M43" s="142">
        <f t="shared" si="3"/>
        <v>0</v>
      </c>
      <c r="N43" s="142">
        <f t="shared" si="4"/>
        <v>0</v>
      </c>
      <c r="O43" s="142">
        <f t="shared" si="5"/>
        <v>0</v>
      </c>
      <c r="P43" s="143">
        <f t="shared" si="6"/>
        <v>0</v>
      </c>
      <c r="Q43" s="98" t="s">
        <v>422</v>
      </c>
      <c r="R43" s="98" t="b">
        <f>C43='[1]3a'!C43</f>
        <v>0</v>
      </c>
      <c r="S43" s="98" t="b">
        <f>D43='[1]3a'!D43</f>
        <v>1</v>
      </c>
      <c r="T43" s="98" t="b">
        <f>E43='[1]3a'!E43</f>
        <v>1</v>
      </c>
    </row>
    <row r="44" spans="1:20" x14ac:dyDescent="0.2">
      <c r="A44" s="140">
        <v>4</v>
      </c>
      <c r="B44" s="134"/>
      <c r="C44" s="146" t="s">
        <v>388</v>
      </c>
      <c r="D44" s="136" t="s">
        <v>77</v>
      </c>
      <c r="E44" s="141">
        <v>3685.05</v>
      </c>
      <c r="F44" s="138"/>
      <c r="G44" s="100"/>
      <c r="H44" s="142">
        <f t="shared" si="0"/>
        <v>0</v>
      </c>
      <c r="I44" s="100"/>
      <c r="J44" s="100"/>
      <c r="K44" s="143">
        <f t="shared" si="1"/>
        <v>0</v>
      </c>
      <c r="L44" s="144">
        <f t="shared" si="2"/>
        <v>0</v>
      </c>
      <c r="M44" s="142">
        <f t="shared" si="3"/>
        <v>0</v>
      </c>
      <c r="N44" s="142">
        <f t="shared" si="4"/>
        <v>0</v>
      </c>
      <c r="O44" s="142">
        <f t="shared" si="5"/>
        <v>0</v>
      </c>
      <c r="P44" s="143">
        <f t="shared" si="6"/>
        <v>0</v>
      </c>
      <c r="R44" s="98" t="b">
        <f>C44='[1]3a'!C44</f>
        <v>0</v>
      </c>
      <c r="S44" s="98" t="b">
        <f>D44='[1]3a'!D44</f>
        <v>1</v>
      </c>
      <c r="T44" s="98" t="b">
        <f>E44='[1]3a'!E44</f>
        <v>1</v>
      </c>
    </row>
    <row r="45" spans="1:20" x14ac:dyDescent="0.2">
      <c r="A45" s="140">
        <v>5</v>
      </c>
      <c r="B45" s="134"/>
      <c r="C45" s="146" t="s">
        <v>132</v>
      </c>
      <c r="D45" s="136" t="s">
        <v>62</v>
      </c>
      <c r="E45" s="141">
        <v>566.92999999999995</v>
      </c>
      <c r="F45" s="138"/>
      <c r="G45" s="100"/>
      <c r="H45" s="142">
        <f t="shared" si="0"/>
        <v>0</v>
      </c>
      <c r="I45" s="100"/>
      <c r="J45" s="100"/>
      <c r="K45" s="143">
        <f t="shared" si="1"/>
        <v>0</v>
      </c>
      <c r="L45" s="144">
        <f t="shared" si="2"/>
        <v>0</v>
      </c>
      <c r="M45" s="142">
        <f t="shared" si="3"/>
        <v>0</v>
      </c>
      <c r="N45" s="142">
        <f t="shared" si="4"/>
        <v>0</v>
      </c>
      <c r="O45" s="142">
        <f t="shared" si="5"/>
        <v>0</v>
      </c>
      <c r="P45" s="143">
        <f t="shared" si="6"/>
        <v>0</v>
      </c>
      <c r="R45" s="98" t="b">
        <f>C45='[1]3a'!C45</f>
        <v>1</v>
      </c>
      <c r="S45" s="98" t="b">
        <f>D45='[1]3a'!D45</f>
        <v>1</v>
      </c>
      <c r="T45" s="98" t="b">
        <f>E45='[1]3a'!E45</f>
        <v>1</v>
      </c>
    </row>
    <row r="46" spans="1:20" x14ac:dyDescent="0.2">
      <c r="A46" s="140">
        <v>6</v>
      </c>
      <c r="B46" s="134"/>
      <c r="C46" s="113" t="s">
        <v>113</v>
      </c>
      <c r="D46" s="136" t="s">
        <v>62</v>
      </c>
      <c r="E46" s="141">
        <v>566.92999999999995</v>
      </c>
      <c r="F46" s="138"/>
      <c r="G46" s="100"/>
      <c r="H46" s="142">
        <f t="shared" si="0"/>
        <v>0</v>
      </c>
      <c r="I46" s="100"/>
      <c r="J46" s="100"/>
      <c r="K46" s="143">
        <f t="shared" si="1"/>
        <v>0</v>
      </c>
      <c r="L46" s="144">
        <f t="shared" si="2"/>
        <v>0</v>
      </c>
      <c r="M46" s="142">
        <f t="shared" si="3"/>
        <v>0</v>
      </c>
      <c r="N46" s="142">
        <f t="shared" si="4"/>
        <v>0</v>
      </c>
      <c r="O46" s="142">
        <f t="shared" si="5"/>
        <v>0</v>
      </c>
      <c r="P46" s="143">
        <f t="shared" si="6"/>
        <v>0</v>
      </c>
      <c r="R46" s="98" t="b">
        <f>C46='[1]3a'!C46</f>
        <v>1</v>
      </c>
      <c r="S46" s="98" t="b">
        <f>D46='[1]3a'!D46</f>
        <v>1</v>
      </c>
      <c r="T46" s="98" t="b">
        <f>E46='[1]3a'!E46</f>
        <v>1</v>
      </c>
    </row>
    <row r="47" spans="1:20" ht="22.5" x14ac:dyDescent="0.2">
      <c r="A47" s="140">
        <v>7</v>
      </c>
      <c r="B47" s="134"/>
      <c r="C47" s="146" t="s">
        <v>394</v>
      </c>
      <c r="D47" s="136" t="s">
        <v>62</v>
      </c>
      <c r="E47" s="141">
        <v>708.66</v>
      </c>
      <c r="F47" s="138"/>
      <c r="G47" s="100"/>
      <c r="H47" s="142">
        <f t="shared" si="0"/>
        <v>0</v>
      </c>
      <c r="I47" s="100"/>
      <c r="J47" s="100"/>
      <c r="K47" s="143">
        <f t="shared" si="1"/>
        <v>0</v>
      </c>
      <c r="L47" s="144">
        <f t="shared" si="2"/>
        <v>0</v>
      </c>
      <c r="M47" s="142">
        <f t="shared" si="3"/>
        <v>0</v>
      </c>
      <c r="N47" s="142">
        <f t="shared" si="4"/>
        <v>0</v>
      </c>
      <c r="O47" s="142">
        <f t="shared" si="5"/>
        <v>0</v>
      </c>
      <c r="P47" s="143">
        <f t="shared" si="6"/>
        <v>0</v>
      </c>
      <c r="R47" s="98" t="b">
        <f>C47='[1]3a'!C47</f>
        <v>0</v>
      </c>
      <c r="S47" s="98" t="b">
        <f>D47='[1]3a'!D47</f>
        <v>1</v>
      </c>
      <c r="T47" s="98" t="b">
        <f>E47='[1]3a'!E47</f>
        <v>1</v>
      </c>
    </row>
    <row r="48" spans="1:20" x14ac:dyDescent="0.2">
      <c r="A48" s="140">
        <v>8</v>
      </c>
      <c r="B48" s="134"/>
      <c r="C48" s="146" t="s">
        <v>388</v>
      </c>
      <c r="D48" s="136" t="s">
        <v>77</v>
      </c>
      <c r="E48" s="141">
        <v>2834.65</v>
      </c>
      <c r="F48" s="138"/>
      <c r="G48" s="100"/>
      <c r="H48" s="142">
        <f t="shared" si="0"/>
        <v>0</v>
      </c>
      <c r="I48" s="100"/>
      <c r="J48" s="100"/>
      <c r="K48" s="143">
        <f t="shared" si="1"/>
        <v>0</v>
      </c>
      <c r="L48" s="144">
        <f t="shared" si="2"/>
        <v>0</v>
      </c>
      <c r="M48" s="142">
        <f t="shared" si="3"/>
        <v>0</v>
      </c>
      <c r="N48" s="142">
        <f t="shared" si="4"/>
        <v>0</v>
      </c>
      <c r="O48" s="142">
        <f t="shared" si="5"/>
        <v>0</v>
      </c>
      <c r="P48" s="143">
        <f t="shared" si="6"/>
        <v>0</v>
      </c>
      <c r="R48" s="98" t="b">
        <f>C48='[1]3a'!C48</f>
        <v>0</v>
      </c>
      <c r="S48" s="98" t="b">
        <f>D48='[1]3a'!D48</f>
        <v>1</v>
      </c>
      <c r="T48" s="98" t="b">
        <f>E48='[1]3a'!E48</f>
        <v>1</v>
      </c>
    </row>
    <row r="49" spans="1:20" x14ac:dyDescent="0.2">
      <c r="A49" s="140">
        <v>9</v>
      </c>
      <c r="B49" s="134"/>
      <c r="C49" s="146" t="s">
        <v>78</v>
      </c>
      <c r="D49" s="136" t="s">
        <v>62</v>
      </c>
      <c r="E49" s="141">
        <v>566.92999999999995</v>
      </c>
      <c r="F49" s="138"/>
      <c r="G49" s="100"/>
      <c r="H49" s="142">
        <f t="shared" si="0"/>
        <v>0</v>
      </c>
      <c r="I49" s="100"/>
      <c r="J49" s="100"/>
      <c r="K49" s="143">
        <f t="shared" si="1"/>
        <v>0</v>
      </c>
      <c r="L49" s="144">
        <f t="shared" si="2"/>
        <v>0</v>
      </c>
      <c r="M49" s="142">
        <f t="shared" si="3"/>
        <v>0</v>
      </c>
      <c r="N49" s="142">
        <f t="shared" si="4"/>
        <v>0</v>
      </c>
      <c r="O49" s="142">
        <f t="shared" si="5"/>
        <v>0</v>
      </c>
      <c r="P49" s="143">
        <f t="shared" si="6"/>
        <v>0</v>
      </c>
      <c r="R49" s="98" t="b">
        <f>C49='[1]3a'!C49</f>
        <v>1</v>
      </c>
      <c r="S49" s="98" t="b">
        <f>D49='[1]3a'!D49</f>
        <v>1</v>
      </c>
      <c r="T49" s="98" t="b">
        <f>E49='[1]3a'!E49</f>
        <v>1</v>
      </c>
    </row>
    <row r="50" spans="1:20" ht="22.5" x14ac:dyDescent="0.2">
      <c r="A50" s="140">
        <v>10</v>
      </c>
      <c r="B50" s="134"/>
      <c r="C50" s="146" t="s">
        <v>400</v>
      </c>
      <c r="D50" s="136" t="s">
        <v>77</v>
      </c>
      <c r="E50" s="141">
        <v>141.72999999999999</v>
      </c>
      <c r="F50" s="138"/>
      <c r="G50" s="100"/>
      <c r="H50" s="142">
        <f t="shared" si="0"/>
        <v>0</v>
      </c>
      <c r="I50" s="100"/>
      <c r="J50" s="100"/>
      <c r="K50" s="143">
        <f t="shared" si="1"/>
        <v>0</v>
      </c>
      <c r="L50" s="144">
        <f t="shared" si="2"/>
        <v>0</v>
      </c>
      <c r="M50" s="142">
        <f t="shared" si="3"/>
        <v>0</v>
      </c>
      <c r="N50" s="142">
        <f t="shared" si="4"/>
        <v>0</v>
      </c>
      <c r="O50" s="142">
        <f t="shared" si="5"/>
        <v>0</v>
      </c>
      <c r="P50" s="143">
        <f t="shared" si="6"/>
        <v>0</v>
      </c>
      <c r="R50" s="98" t="b">
        <f>C50='[1]3a'!C50</f>
        <v>0</v>
      </c>
      <c r="S50" s="98" t="b">
        <f>D50='[1]3a'!D50</f>
        <v>1</v>
      </c>
      <c r="T50" s="98" t="b">
        <f>E50='[1]3a'!E50</f>
        <v>1</v>
      </c>
    </row>
    <row r="51" spans="1:20" ht="22.5" x14ac:dyDescent="0.2">
      <c r="A51" s="140">
        <v>11</v>
      </c>
      <c r="B51" s="134"/>
      <c r="C51" s="113" t="s">
        <v>139</v>
      </c>
      <c r="D51" s="136" t="s">
        <v>62</v>
      </c>
      <c r="E51" s="141">
        <v>566.92999999999995</v>
      </c>
      <c r="F51" s="138"/>
      <c r="G51" s="100"/>
      <c r="H51" s="142">
        <f t="shared" si="0"/>
        <v>0</v>
      </c>
      <c r="I51" s="100"/>
      <c r="J51" s="100"/>
      <c r="K51" s="143">
        <f t="shared" si="1"/>
        <v>0</v>
      </c>
      <c r="L51" s="144">
        <f t="shared" si="2"/>
        <v>0</v>
      </c>
      <c r="M51" s="142">
        <f t="shared" si="3"/>
        <v>0</v>
      </c>
      <c r="N51" s="142">
        <f t="shared" si="4"/>
        <v>0</v>
      </c>
      <c r="O51" s="142">
        <f t="shared" si="5"/>
        <v>0</v>
      </c>
      <c r="P51" s="143">
        <f t="shared" si="6"/>
        <v>0</v>
      </c>
      <c r="R51" s="98" t="b">
        <f>C51='[1]3a'!C51</f>
        <v>1</v>
      </c>
      <c r="S51" s="98" t="b">
        <f>D51='[1]3a'!D51</f>
        <v>1</v>
      </c>
      <c r="T51" s="98" t="b">
        <f>E51='[1]3a'!E51</f>
        <v>1</v>
      </c>
    </row>
    <row r="52" spans="1:20" ht="22.5" x14ac:dyDescent="0.2">
      <c r="A52" s="140">
        <v>12</v>
      </c>
      <c r="B52" s="134"/>
      <c r="C52" s="146" t="s">
        <v>390</v>
      </c>
      <c r="D52" s="136" t="s">
        <v>77</v>
      </c>
      <c r="E52" s="141">
        <v>2267.7199999999998</v>
      </c>
      <c r="F52" s="138"/>
      <c r="G52" s="100"/>
      <c r="H52" s="142">
        <f t="shared" si="0"/>
        <v>0</v>
      </c>
      <c r="I52" s="100"/>
      <c r="J52" s="100"/>
      <c r="K52" s="143">
        <f t="shared" si="1"/>
        <v>0</v>
      </c>
      <c r="L52" s="144">
        <f t="shared" si="2"/>
        <v>0</v>
      </c>
      <c r="M52" s="142">
        <f t="shared" si="3"/>
        <v>0</v>
      </c>
      <c r="N52" s="142">
        <f t="shared" si="4"/>
        <v>0</v>
      </c>
      <c r="O52" s="142">
        <f t="shared" si="5"/>
        <v>0</v>
      </c>
      <c r="P52" s="143">
        <f t="shared" si="6"/>
        <v>0</v>
      </c>
      <c r="R52" s="98" t="b">
        <f>C52='[1]3a'!C52</f>
        <v>0</v>
      </c>
      <c r="S52" s="98" t="b">
        <f>D52='[1]3a'!D52</f>
        <v>1</v>
      </c>
      <c r="T52" s="98" t="b">
        <f>E52='[1]3a'!E52</f>
        <v>1</v>
      </c>
    </row>
    <row r="53" spans="1:20" x14ac:dyDescent="0.2">
      <c r="A53" s="140">
        <v>13</v>
      </c>
      <c r="B53" s="134"/>
      <c r="C53" s="146" t="s">
        <v>80</v>
      </c>
      <c r="D53" s="136" t="s">
        <v>62</v>
      </c>
      <c r="E53" s="141">
        <v>566.92999999999995</v>
      </c>
      <c r="F53" s="138"/>
      <c r="G53" s="100"/>
      <c r="H53" s="142">
        <f t="shared" si="0"/>
        <v>0</v>
      </c>
      <c r="I53" s="100"/>
      <c r="J53" s="100"/>
      <c r="K53" s="143">
        <f t="shared" si="1"/>
        <v>0</v>
      </c>
      <c r="L53" s="144">
        <f t="shared" si="2"/>
        <v>0</v>
      </c>
      <c r="M53" s="142">
        <f t="shared" si="3"/>
        <v>0</v>
      </c>
      <c r="N53" s="142">
        <f t="shared" si="4"/>
        <v>0</v>
      </c>
      <c r="O53" s="142">
        <f t="shared" si="5"/>
        <v>0</v>
      </c>
      <c r="P53" s="143">
        <f t="shared" si="6"/>
        <v>0</v>
      </c>
      <c r="R53" s="98" t="b">
        <f>C53='[1]3a'!C53</f>
        <v>1</v>
      </c>
      <c r="S53" s="98" t="b">
        <f>D53='[1]3a'!D53</f>
        <v>1</v>
      </c>
      <c r="T53" s="98" t="b">
        <f>E53='[1]3a'!E53</f>
        <v>1</v>
      </c>
    </row>
    <row r="54" spans="1:20" x14ac:dyDescent="0.2">
      <c r="A54" s="140">
        <v>14</v>
      </c>
      <c r="B54" s="134"/>
      <c r="C54" s="113" t="s">
        <v>140</v>
      </c>
      <c r="D54" s="136" t="s">
        <v>62</v>
      </c>
      <c r="E54" s="141">
        <v>566.92999999999995</v>
      </c>
      <c r="F54" s="138"/>
      <c r="G54" s="100"/>
      <c r="H54" s="142">
        <f t="shared" si="0"/>
        <v>0</v>
      </c>
      <c r="I54" s="100"/>
      <c r="J54" s="100"/>
      <c r="K54" s="143">
        <f t="shared" si="1"/>
        <v>0</v>
      </c>
      <c r="L54" s="144">
        <f t="shared" si="2"/>
        <v>0</v>
      </c>
      <c r="M54" s="142">
        <f t="shared" si="3"/>
        <v>0</v>
      </c>
      <c r="N54" s="142">
        <f t="shared" si="4"/>
        <v>0</v>
      </c>
      <c r="O54" s="142">
        <f t="shared" si="5"/>
        <v>0</v>
      </c>
      <c r="P54" s="143">
        <f t="shared" si="6"/>
        <v>0</v>
      </c>
      <c r="R54" s="98" t="b">
        <f>C54='[1]3a'!C54</f>
        <v>1</v>
      </c>
      <c r="S54" s="98" t="b">
        <f>D54='[1]3a'!D54</f>
        <v>1</v>
      </c>
      <c r="T54" s="98" t="b">
        <f>E54='[1]3a'!E54</f>
        <v>1</v>
      </c>
    </row>
    <row r="55" spans="1:20" ht="22.5" x14ac:dyDescent="0.2">
      <c r="A55" s="140">
        <v>15</v>
      </c>
      <c r="B55" s="134"/>
      <c r="C55" s="146" t="s">
        <v>391</v>
      </c>
      <c r="D55" s="136" t="s">
        <v>83</v>
      </c>
      <c r="E55" s="141">
        <v>306.14</v>
      </c>
      <c r="F55" s="138"/>
      <c r="G55" s="100"/>
      <c r="H55" s="142">
        <f t="shared" si="0"/>
        <v>0</v>
      </c>
      <c r="I55" s="100"/>
      <c r="J55" s="100"/>
      <c r="K55" s="143">
        <f t="shared" si="1"/>
        <v>0</v>
      </c>
      <c r="L55" s="144">
        <f t="shared" si="2"/>
        <v>0</v>
      </c>
      <c r="M55" s="142">
        <f t="shared" si="3"/>
        <v>0</v>
      </c>
      <c r="N55" s="142">
        <f t="shared" si="4"/>
        <v>0</v>
      </c>
      <c r="O55" s="142">
        <f t="shared" si="5"/>
        <v>0</v>
      </c>
      <c r="P55" s="143">
        <f t="shared" si="6"/>
        <v>0</v>
      </c>
      <c r="R55" s="98" t="b">
        <f>C55='[1]3a'!C55</f>
        <v>0</v>
      </c>
      <c r="S55" s="98" t="b">
        <f>D55='[1]3a'!D55</f>
        <v>1</v>
      </c>
      <c r="T55" s="98" t="b">
        <f>E55='[1]3a'!E55</f>
        <v>1</v>
      </c>
    </row>
    <row r="56" spans="1:20" x14ac:dyDescent="0.2">
      <c r="A56" s="140">
        <v>16</v>
      </c>
      <c r="B56" s="134"/>
      <c r="C56" s="146" t="s">
        <v>80</v>
      </c>
      <c r="D56" s="136" t="s">
        <v>62</v>
      </c>
      <c r="E56" s="141">
        <v>566.92999999999995</v>
      </c>
      <c r="F56" s="138"/>
      <c r="G56" s="100"/>
      <c r="H56" s="142">
        <f t="shared" si="0"/>
        <v>0</v>
      </c>
      <c r="I56" s="100"/>
      <c r="J56" s="100"/>
      <c r="K56" s="143">
        <f t="shared" si="1"/>
        <v>0</v>
      </c>
      <c r="L56" s="144">
        <f t="shared" si="2"/>
        <v>0</v>
      </c>
      <c r="M56" s="142">
        <f t="shared" si="3"/>
        <v>0</v>
      </c>
      <c r="N56" s="142">
        <f t="shared" si="4"/>
        <v>0</v>
      </c>
      <c r="O56" s="142">
        <f t="shared" si="5"/>
        <v>0</v>
      </c>
      <c r="P56" s="143">
        <f t="shared" si="6"/>
        <v>0</v>
      </c>
      <c r="R56" s="98" t="b">
        <f>C56='[1]3a'!C56</f>
        <v>1</v>
      </c>
      <c r="S56" s="98" t="b">
        <f>D56='[1]3a'!D56</f>
        <v>1</v>
      </c>
      <c r="T56" s="98" t="b">
        <f>E56='[1]3a'!E56</f>
        <v>1</v>
      </c>
    </row>
    <row r="57" spans="1:20" x14ac:dyDescent="0.2">
      <c r="A57" s="133">
        <v>4</v>
      </c>
      <c r="B57" s="134"/>
      <c r="C57" s="135" t="s">
        <v>141</v>
      </c>
      <c r="D57" s="136"/>
      <c r="E57" s="137"/>
      <c r="F57" s="138"/>
      <c r="G57" s="100"/>
      <c r="H57" s="142">
        <f t="shared" si="0"/>
        <v>0</v>
      </c>
      <c r="I57" s="100"/>
      <c r="J57" s="100"/>
      <c r="K57" s="143">
        <f t="shared" si="1"/>
        <v>0</v>
      </c>
      <c r="L57" s="144">
        <f t="shared" si="2"/>
        <v>0</v>
      </c>
      <c r="M57" s="142">
        <f t="shared" si="3"/>
        <v>0</v>
      </c>
      <c r="N57" s="142">
        <f t="shared" si="4"/>
        <v>0</v>
      </c>
      <c r="O57" s="142">
        <f t="shared" si="5"/>
        <v>0</v>
      </c>
      <c r="P57" s="143">
        <f t="shared" si="6"/>
        <v>0</v>
      </c>
      <c r="R57" s="98" t="b">
        <f>C57='[1]3a'!C57</f>
        <v>1</v>
      </c>
      <c r="S57" s="98" t="b">
        <f>D57='[1]3a'!D57</f>
        <v>1</v>
      </c>
      <c r="T57" s="98" t="b">
        <f>E57='[1]3a'!E57</f>
        <v>1</v>
      </c>
    </row>
    <row r="58" spans="1:20" ht="22.5" x14ac:dyDescent="0.2">
      <c r="A58" s="140">
        <v>1</v>
      </c>
      <c r="B58" s="134"/>
      <c r="C58" s="113" t="s">
        <v>142</v>
      </c>
      <c r="D58" s="136" t="s">
        <v>62</v>
      </c>
      <c r="E58" s="141">
        <v>96.93</v>
      </c>
      <c r="F58" s="138"/>
      <c r="G58" s="100"/>
      <c r="H58" s="142">
        <f t="shared" si="0"/>
        <v>0</v>
      </c>
      <c r="I58" s="100"/>
      <c r="J58" s="100"/>
      <c r="K58" s="143">
        <f t="shared" si="1"/>
        <v>0</v>
      </c>
      <c r="L58" s="144">
        <f t="shared" si="2"/>
        <v>0</v>
      </c>
      <c r="M58" s="142">
        <f t="shared" si="3"/>
        <v>0</v>
      </c>
      <c r="N58" s="142">
        <f t="shared" si="4"/>
        <v>0</v>
      </c>
      <c r="O58" s="142">
        <f t="shared" si="5"/>
        <v>0</v>
      </c>
      <c r="P58" s="143">
        <f t="shared" si="6"/>
        <v>0</v>
      </c>
      <c r="R58" s="98" t="b">
        <f>C58='[1]3a'!C58</f>
        <v>1</v>
      </c>
      <c r="S58" s="98" t="b">
        <f>D58='[1]3a'!D58</f>
        <v>1</v>
      </c>
      <c r="T58" s="98" t="b">
        <f>E58='[1]3a'!E58</f>
        <v>1</v>
      </c>
    </row>
    <row r="59" spans="1:20" ht="22.5" x14ac:dyDescent="0.2">
      <c r="A59" s="140">
        <v>2</v>
      </c>
      <c r="B59" s="134"/>
      <c r="C59" s="146" t="s">
        <v>401</v>
      </c>
      <c r="D59" s="136" t="s">
        <v>62</v>
      </c>
      <c r="E59" s="141">
        <v>111.47</v>
      </c>
      <c r="F59" s="138"/>
      <c r="G59" s="100"/>
      <c r="H59" s="142">
        <f t="shared" si="0"/>
        <v>0</v>
      </c>
      <c r="I59" s="100"/>
      <c r="J59" s="100"/>
      <c r="K59" s="143">
        <f t="shared" si="1"/>
        <v>0</v>
      </c>
      <c r="L59" s="144">
        <f t="shared" si="2"/>
        <v>0</v>
      </c>
      <c r="M59" s="142">
        <f t="shared" si="3"/>
        <v>0</v>
      </c>
      <c r="N59" s="142">
        <f t="shared" si="4"/>
        <v>0</v>
      </c>
      <c r="O59" s="142">
        <f t="shared" si="5"/>
        <v>0</v>
      </c>
      <c r="P59" s="143">
        <f t="shared" si="6"/>
        <v>0</v>
      </c>
      <c r="Q59" s="98" t="s">
        <v>422</v>
      </c>
      <c r="R59" s="98" t="b">
        <f>C59='[1]3a'!C59</f>
        <v>0</v>
      </c>
      <c r="S59" s="98" t="b">
        <f>D59='[1]3a'!D59</f>
        <v>1</v>
      </c>
      <c r="T59" s="98" t="b">
        <f>E59='[1]3a'!E59</f>
        <v>1</v>
      </c>
    </row>
    <row r="60" spans="1:20" x14ac:dyDescent="0.2">
      <c r="A60" s="140">
        <v>3</v>
      </c>
      <c r="B60" s="134"/>
      <c r="C60" s="146" t="s">
        <v>388</v>
      </c>
      <c r="D60" s="136" t="s">
        <v>77</v>
      </c>
      <c r="E60" s="141">
        <v>630.04999999999995</v>
      </c>
      <c r="F60" s="138"/>
      <c r="G60" s="100"/>
      <c r="H60" s="142">
        <f t="shared" si="0"/>
        <v>0</v>
      </c>
      <c r="I60" s="100"/>
      <c r="J60" s="100"/>
      <c r="K60" s="143">
        <f t="shared" si="1"/>
        <v>0</v>
      </c>
      <c r="L60" s="144">
        <f t="shared" si="2"/>
        <v>0</v>
      </c>
      <c r="M60" s="142">
        <f t="shared" si="3"/>
        <v>0</v>
      </c>
      <c r="N60" s="142">
        <f t="shared" si="4"/>
        <v>0</v>
      </c>
      <c r="O60" s="142">
        <f t="shared" si="5"/>
        <v>0</v>
      </c>
      <c r="P60" s="143">
        <f t="shared" si="6"/>
        <v>0</v>
      </c>
      <c r="R60" s="98" t="b">
        <f>C60='[1]3a'!C60</f>
        <v>0</v>
      </c>
      <c r="S60" s="98" t="b">
        <f>D60='[1]3a'!D60</f>
        <v>1</v>
      </c>
      <c r="T60" s="98" t="b">
        <f>E60='[1]3a'!E60</f>
        <v>1</v>
      </c>
    </row>
    <row r="61" spans="1:20" x14ac:dyDescent="0.2">
      <c r="A61" s="140">
        <v>4</v>
      </c>
      <c r="B61" s="134"/>
      <c r="C61" s="146" t="s">
        <v>132</v>
      </c>
      <c r="D61" s="136" t="s">
        <v>62</v>
      </c>
      <c r="E61" s="141">
        <v>96.93</v>
      </c>
      <c r="F61" s="138"/>
      <c r="G61" s="100"/>
      <c r="H61" s="142">
        <f t="shared" si="0"/>
        <v>0</v>
      </c>
      <c r="I61" s="100"/>
      <c r="J61" s="100"/>
      <c r="K61" s="143">
        <f t="shared" si="1"/>
        <v>0</v>
      </c>
      <c r="L61" s="144">
        <f t="shared" si="2"/>
        <v>0</v>
      </c>
      <c r="M61" s="142">
        <f t="shared" si="3"/>
        <v>0</v>
      </c>
      <c r="N61" s="142">
        <f t="shared" si="4"/>
        <v>0</v>
      </c>
      <c r="O61" s="142">
        <f t="shared" si="5"/>
        <v>0</v>
      </c>
      <c r="P61" s="143">
        <f t="shared" si="6"/>
        <v>0</v>
      </c>
      <c r="R61" s="98" t="b">
        <f>C61='[1]3a'!C61</f>
        <v>1</v>
      </c>
      <c r="S61" s="98" t="b">
        <f>D61='[1]3a'!D61</f>
        <v>1</v>
      </c>
      <c r="T61" s="98" t="b">
        <f>E61='[1]3a'!E61</f>
        <v>1</v>
      </c>
    </row>
    <row r="62" spans="1:20" ht="22.5" x14ac:dyDescent="0.2">
      <c r="A62" s="140">
        <v>5</v>
      </c>
      <c r="B62" s="134"/>
      <c r="C62" s="113" t="s">
        <v>143</v>
      </c>
      <c r="D62" s="136" t="s">
        <v>62</v>
      </c>
      <c r="E62" s="141">
        <v>96.93</v>
      </c>
      <c r="F62" s="138"/>
      <c r="G62" s="100"/>
      <c r="H62" s="142">
        <f t="shared" si="0"/>
        <v>0</v>
      </c>
      <c r="I62" s="100"/>
      <c r="J62" s="100"/>
      <c r="K62" s="143">
        <f t="shared" si="1"/>
        <v>0</v>
      </c>
      <c r="L62" s="144">
        <f t="shared" si="2"/>
        <v>0</v>
      </c>
      <c r="M62" s="142">
        <f t="shared" si="3"/>
        <v>0</v>
      </c>
      <c r="N62" s="142">
        <f t="shared" si="4"/>
        <v>0</v>
      </c>
      <c r="O62" s="142">
        <f t="shared" si="5"/>
        <v>0</v>
      </c>
      <c r="P62" s="143">
        <f t="shared" si="6"/>
        <v>0</v>
      </c>
      <c r="R62" s="98" t="b">
        <f>C62='[1]3a'!C62</f>
        <v>1</v>
      </c>
      <c r="S62" s="98" t="b">
        <f>D62='[1]3a'!D62</f>
        <v>1</v>
      </c>
      <c r="T62" s="98" t="b">
        <f>E62='[1]3a'!E62</f>
        <v>1</v>
      </c>
    </row>
    <row r="63" spans="1:20" ht="22.5" x14ac:dyDescent="0.2">
      <c r="A63" s="140">
        <v>6</v>
      </c>
      <c r="B63" s="134"/>
      <c r="C63" s="146" t="s">
        <v>394</v>
      </c>
      <c r="D63" s="136" t="s">
        <v>62</v>
      </c>
      <c r="E63" s="141">
        <v>121.16</v>
      </c>
      <c r="F63" s="138"/>
      <c r="G63" s="100"/>
      <c r="H63" s="142">
        <f t="shared" si="0"/>
        <v>0</v>
      </c>
      <c r="I63" s="100"/>
      <c r="J63" s="100"/>
      <c r="K63" s="143">
        <f t="shared" si="1"/>
        <v>0</v>
      </c>
      <c r="L63" s="144">
        <f t="shared" si="2"/>
        <v>0</v>
      </c>
      <c r="M63" s="142">
        <f t="shared" si="3"/>
        <v>0</v>
      </c>
      <c r="N63" s="142">
        <f t="shared" si="4"/>
        <v>0</v>
      </c>
      <c r="O63" s="142">
        <f t="shared" si="5"/>
        <v>0</v>
      </c>
      <c r="P63" s="143">
        <f t="shared" si="6"/>
        <v>0</v>
      </c>
      <c r="R63" s="98" t="b">
        <f>C63='[1]3a'!C63</f>
        <v>0</v>
      </c>
      <c r="S63" s="98" t="b">
        <f>D63='[1]3a'!D63</f>
        <v>1</v>
      </c>
      <c r="T63" s="98" t="b">
        <f>E63='[1]3a'!E63</f>
        <v>1</v>
      </c>
    </row>
    <row r="64" spans="1:20" ht="22.5" x14ac:dyDescent="0.2">
      <c r="A64" s="140">
        <v>7</v>
      </c>
      <c r="B64" s="134"/>
      <c r="C64" s="146" t="s">
        <v>408</v>
      </c>
      <c r="D64" s="136" t="s">
        <v>56</v>
      </c>
      <c r="E64" s="141">
        <v>79.290000000000006</v>
      </c>
      <c r="F64" s="138"/>
      <c r="G64" s="100"/>
      <c r="H64" s="142">
        <f t="shared" si="0"/>
        <v>0</v>
      </c>
      <c r="I64" s="100"/>
      <c r="J64" s="100"/>
      <c r="K64" s="143">
        <f t="shared" si="1"/>
        <v>0</v>
      </c>
      <c r="L64" s="144">
        <f t="shared" si="2"/>
        <v>0</v>
      </c>
      <c r="M64" s="142">
        <f t="shared" si="3"/>
        <v>0</v>
      </c>
      <c r="N64" s="142">
        <f t="shared" si="4"/>
        <v>0</v>
      </c>
      <c r="O64" s="142">
        <f t="shared" si="5"/>
        <v>0</v>
      </c>
      <c r="P64" s="143">
        <f t="shared" si="6"/>
        <v>0</v>
      </c>
      <c r="R64" s="98" t="b">
        <f>C64='[1]3a'!C64</f>
        <v>0</v>
      </c>
      <c r="S64" s="98" t="b">
        <f>D64='[1]3a'!D64</f>
        <v>1</v>
      </c>
      <c r="T64" s="98" t="b">
        <f>E64='[1]3a'!E64</f>
        <v>1</v>
      </c>
    </row>
    <row r="65" spans="1:20" x14ac:dyDescent="0.2">
      <c r="A65" s="140">
        <v>8</v>
      </c>
      <c r="B65" s="134"/>
      <c r="C65" s="146" t="s">
        <v>388</v>
      </c>
      <c r="D65" s="136" t="s">
        <v>77</v>
      </c>
      <c r="E65" s="141">
        <v>484.65</v>
      </c>
      <c r="F65" s="138"/>
      <c r="G65" s="100"/>
      <c r="H65" s="142">
        <f t="shared" si="0"/>
        <v>0</v>
      </c>
      <c r="I65" s="100"/>
      <c r="J65" s="100"/>
      <c r="K65" s="143">
        <f t="shared" si="1"/>
        <v>0</v>
      </c>
      <c r="L65" s="144">
        <f t="shared" si="2"/>
        <v>0</v>
      </c>
      <c r="M65" s="142">
        <f t="shared" si="3"/>
        <v>0</v>
      </c>
      <c r="N65" s="142">
        <f t="shared" si="4"/>
        <v>0</v>
      </c>
      <c r="O65" s="142">
        <f t="shared" si="5"/>
        <v>0</v>
      </c>
      <c r="P65" s="143">
        <f t="shared" si="6"/>
        <v>0</v>
      </c>
      <c r="R65" s="98" t="b">
        <f>C65='[1]3a'!C65</f>
        <v>0</v>
      </c>
      <c r="S65" s="98" t="b">
        <f>D65='[1]3a'!D65</f>
        <v>1</v>
      </c>
      <c r="T65" s="98" t="b">
        <f>E65='[1]3a'!E65</f>
        <v>1</v>
      </c>
    </row>
    <row r="66" spans="1:20" x14ac:dyDescent="0.2">
      <c r="A66" s="140">
        <v>9</v>
      </c>
      <c r="B66" s="134"/>
      <c r="C66" s="146" t="s">
        <v>78</v>
      </c>
      <c r="D66" s="136" t="s">
        <v>62</v>
      </c>
      <c r="E66" s="141">
        <v>96.93</v>
      </c>
      <c r="F66" s="138"/>
      <c r="G66" s="100"/>
      <c r="H66" s="142">
        <f t="shared" si="0"/>
        <v>0</v>
      </c>
      <c r="I66" s="100"/>
      <c r="J66" s="100"/>
      <c r="K66" s="143">
        <f t="shared" si="1"/>
        <v>0</v>
      </c>
      <c r="L66" s="144">
        <f t="shared" si="2"/>
        <v>0</v>
      </c>
      <c r="M66" s="142">
        <f t="shared" si="3"/>
        <v>0</v>
      </c>
      <c r="N66" s="142">
        <f t="shared" si="4"/>
        <v>0</v>
      </c>
      <c r="O66" s="142">
        <f t="shared" si="5"/>
        <v>0</v>
      </c>
      <c r="P66" s="143">
        <f t="shared" si="6"/>
        <v>0</v>
      </c>
      <c r="R66" s="98" t="b">
        <f>C66='[1]3a'!C66</f>
        <v>1</v>
      </c>
      <c r="S66" s="98" t="b">
        <f>D66='[1]3a'!D66</f>
        <v>1</v>
      </c>
      <c r="T66" s="98" t="b">
        <f>E66='[1]3a'!E66</f>
        <v>1</v>
      </c>
    </row>
    <row r="67" spans="1:20" ht="22.5" x14ac:dyDescent="0.2">
      <c r="A67" s="140">
        <v>10</v>
      </c>
      <c r="B67" s="134"/>
      <c r="C67" s="146" t="s">
        <v>400</v>
      </c>
      <c r="D67" s="136" t="s">
        <v>77</v>
      </c>
      <c r="E67" s="141">
        <v>24.23</v>
      </c>
      <c r="F67" s="138"/>
      <c r="G67" s="100"/>
      <c r="H67" s="142">
        <f t="shared" si="0"/>
        <v>0</v>
      </c>
      <c r="I67" s="100"/>
      <c r="J67" s="100"/>
      <c r="K67" s="143">
        <f t="shared" si="1"/>
        <v>0</v>
      </c>
      <c r="L67" s="144">
        <f t="shared" si="2"/>
        <v>0</v>
      </c>
      <c r="M67" s="142">
        <f t="shared" si="3"/>
        <v>0</v>
      </c>
      <c r="N67" s="142">
        <f t="shared" si="4"/>
        <v>0</v>
      </c>
      <c r="O67" s="142">
        <f t="shared" si="5"/>
        <v>0</v>
      </c>
      <c r="P67" s="143">
        <f t="shared" si="6"/>
        <v>0</v>
      </c>
      <c r="R67" s="98" t="b">
        <f>C67='[1]3a'!C67</f>
        <v>0</v>
      </c>
      <c r="S67" s="98" t="b">
        <f>D67='[1]3a'!D67</f>
        <v>1</v>
      </c>
      <c r="T67" s="98" t="b">
        <f>E67='[1]3a'!E67</f>
        <v>1</v>
      </c>
    </row>
    <row r="68" spans="1:20" ht="22.5" x14ac:dyDescent="0.2">
      <c r="A68" s="140">
        <v>11</v>
      </c>
      <c r="B68" s="134"/>
      <c r="C68" s="113" t="s">
        <v>144</v>
      </c>
      <c r="D68" s="136" t="s">
        <v>62</v>
      </c>
      <c r="E68" s="141">
        <v>71.7</v>
      </c>
      <c r="F68" s="138"/>
      <c r="G68" s="100"/>
      <c r="H68" s="142">
        <f t="shared" si="0"/>
        <v>0</v>
      </c>
      <c r="I68" s="100"/>
      <c r="J68" s="100"/>
      <c r="K68" s="143">
        <f t="shared" si="1"/>
        <v>0</v>
      </c>
      <c r="L68" s="144">
        <f t="shared" si="2"/>
        <v>0</v>
      </c>
      <c r="M68" s="142">
        <f t="shared" si="3"/>
        <v>0</v>
      </c>
      <c r="N68" s="142">
        <f t="shared" si="4"/>
        <v>0</v>
      </c>
      <c r="O68" s="142">
        <f t="shared" si="5"/>
        <v>0</v>
      </c>
      <c r="P68" s="143">
        <f t="shared" si="6"/>
        <v>0</v>
      </c>
      <c r="R68" s="98" t="b">
        <f>C68='[1]3a'!C68</f>
        <v>1</v>
      </c>
      <c r="S68" s="98" t="b">
        <f>D68='[1]3a'!D68</f>
        <v>1</v>
      </c>
      <c r="T68" s="98" t="b">
        <f>E68='[1]3a'!E68</f>
        <v>1</v>
      </c>
    </row>
    <row r="69" spans="1:20" ht="22.5" x14ac:dyDescent="0.2">
      <c r="A69" s="140">
        <v>12</v>
      </c>
      <c r="B69" s="134"/>
      <c r="C69" s="146" t="s">
        <v>390</v>
      </c>
      <c r="D69" s="136" t="s">
        <v>77</v>
      </c>
      <c r="E69" s="141">
        <v>286.8</v>
      </c>
      <c r="F69" s="138"/>
      <c r="G69" s="100"/>
      <c r="H69" s="142">
        <f t="shared" si="0"/>
        <v>0</v>
      </c>
      <c r="I69" s="100"/>
      <c r="J69" s="100"/>
      <c r="K69" s="143">
        <f t="shared" si="1"/>
        <v>0</v>
      </c>
      <c r="L69" s="144">
        <f t="shared" si="2"/>
        <v>0</v>
      </c>
      <c r="M69" s="142">
        <f t="shared" si="3"/>
        <v>0</v>
      </c>
      <c r="N69" s="142">
        <f t="shared" si="4"/>
        <v>0</v>
      </c>
      <c r="O69" s="142">
        <f t="shared" si="5"/>
        <v>0</v>
      </c>
      <c r="P69" s="143">
        <f t="shared" si="6"/>
        <v>0</v>
      </c>
      <c r="R69" s="98" t="b">
        <f>C69='[1]3a'!C69</f>
        <v>0</v>
      </c>
      <c r="S69" s="98" t="b">
        <f>D69='[1]3a'!D69</f>
        <v>1</v>
      </c>
      <c r="T69" s="98" t="b">
        <f>E69='[1]3a'!E69</f>
        <v>1</v>
      </c>
    </row>
    <row r="70" spans="1:20" x14ac:dyDescent="0.2">
      <c r="A70" s="140">
        <v>13</v>
      </c>
      <c r="B70" s="134"/>
      <c r="C70" s="146" t="s">
        <v>80</v>
      </c>
      <c r="D70" s="136" t="s">
        <v>62</v>
      </c>
      <c r="E70" s="141">
        <v>71.7</v>
      </c>
      <c r="F70" s="138"/>
      <c r="G70" s="100"/>
      <c r="H70" s="142">
        <f t="shared" si="0"/>
        <v>0</v>
      </c>
      <c r="I70" s="100"/>
      <c r="J70" s="100"/>
      <c r="K70" s="143">
        <f t="shared" si="1"/>
        <v>0</v>
      </c>
      <c r="L70" s="144">
        <f t="shared" si="2"/>
        <v>0</v>
      </c>
      <c r="M70" s="142">
        <f t="shared" si="3"/>
        <v>0</v>
      </c>
      <c r="N70" s="142">
        <f t="shared" si="4"/>
        <v>0</v>
      </c>
      <c r="O70" s="142">
        <f t="shared" si="5"/>
        <v>0</v>
      </c>
      <c r="P70" s="143">
        <f t="shared" si="6"/>
        <v>0</v>
      </c>
      <c r="R70" s="98" t="b">
        <f>C70='[1]3a'!C70</f>
        <v>1</v>
      </c>
      <c r="S70" s="98" t="b">
        <f>D70='[1]3a'!D70</f>
        <v>1</v>
      </c>
      <c r="T70" s="98" t="b">
        <f>E70='[1]3a'!E70</f>
        <v>1</v>
      </c>
    </row>
    <row r="71" spans="1:20" ht="22.5" x14ac:dyDescent="0.2">
      <c r="A71" s="140">
        <v>14</v>
      </c>
      <c r="B71" s="134"/>
      <c r="C71" s="113" t="s">
        <v>145</v>
      </c>
      <c r="D71" s="136" t="s">
        <v>62</v>
      </c>
      <c r="E71" s="141">
        <v>71.7</v>
      </c>
      <c r="F71" s="138"/>
      <c r="G71" s="100"/>
      <c r="H71" s="142">
        <f t="shared" si="0"/>
        <v>0</v>
      </c>
      <c r="I71" s="100"/>
      <c r="J71" s="100"/>
      <c r="K71" s="143">
        <f t="shared" si="1"/>
        <v>0</v>
      </c>
      <c r="L71" s="144">
        <f t="shared" si="2"/>
        <v>0</v>
      </c>
      <c r="M71" s="142">
        <f t="shared" si="3"/>
        <v>0</v>
      </c>
      <c r="N71" s="142">
        <f t="shared" si="4"/>
        <v>0</v>
      </c>
      <c r="O71" s="142">
        <f t="shared" si="5"/>
        <v>0</v>
      </c>
      <c r="P71" s="143">
        <f t="shared" si="6"/>
        <v>0</v>
      </c>
      <c r="R71" s="98" t="b">
        <f>C71='[1]3a'!C71</f>
        <v>1</v>
      </c>
      <c r="S71" s="98" t="b">
        <f>D71='[1]3a'!D71</f>
        <v>1</v>
      </c>
      <c r="T71" s="98" t="b">
        <f>E71='[1]3a'!E71</f>
        <v>1</v>
      </c>
    </row>
    <row r="72" spans="1:20" ht="22.5" x14ac:dyDescent="0.2">
      <c r="A72" s="140">
        <v>15</v>
      </c>
      <c r="B72" s="134"/>
      <c r="C72" s="146" t="s">
        <v>82</v>
      </c>
      <c r="D72" s="136" t="s">
        <v>83</v>
      </c>
      <c r="E72" s="141">
        <v>38.72</v>
      </c>
      <c r="F72" s="138"/>
      <c r="G72" s="100"/>
      <c r="H72" s="142">
        <f t="shared" si="0"/>
        <v>0</v>
      </c>
      <c r="I72" s="100"/>
      <c r="J72" s="100"/>
      <c r="K72" s="143">
        <f t="shared" si="1"/>
        <v>0</v>
      </c>
      <c r="L72" s="144">
        <f t="shared" si="2"/>
        <v>0</v>
      </c>
      <c r="M72" s="142">
        <f t="shared" si="3"/>
        <v>0</v>
      </c>
      <c r="N72" s="142">
        <f t="shared" si="4"/>
        <v>0</v>
      </c>
      <c r="O72" s="142">
        <f t="shared" si="5"/>
        <v>0</v>
      </c>
      <c r="P72" s="143">
        <f t="shared" si="6"/>
        <v>0</v>
      </c>
      <c r="R72" s="98" t="b">
        <f>C72='[1]3a'!C72</f>
        <v>1</v>
      </c>
      <c r="S72" s="98" t="b">
        <f>D72='[1]3a'!D72</f>
        <v>1</v>
      </c>
      <c r="T72" s="98" t="b">
        <f>E72='[1]3a'!E72</f>
        <v>1</v>
      </c>
    </row>
    <row r="73" spans="1:20" x14ac:dyDescent="0.2">
      <c r="A73" s="140">
        <v>16</v>
      </c>
      <c r="B73" s="134"/>
      <c r="C73" s="146" t="s">
        <v>80</v>
      </c>
      <c r="D73" s="136" t="s">
        <v>62</v>
      </c>
      <c r="E73" s="141">
        <v>71.7</v>
      </c>
      <c r="F73" s="138"/>
      <c r="G73" s="100"/>
      <c r="H73" s="142">
        <f t="shared" si="0"/>
        <v>0</v>
      </c>
      <c r="I73" s="100"/>
      <c r="J73" s="100"/>
      <c r="K73" s="143">
        <f t="shared" si="1"/>
        <v>0</v>
      </c>
      <c r="L73" s="144">
        <f t="shared" si="2"/>
        <v>0</v>
      </c>
      <c r="M73" s="142">
        <f t="shared" si="3"/>
        <v>0</v>
      </c>
      <c r="N73" s="142">
        <f t="shared" si="4"/>
        <v>0</v>
      </c>
      <c r="O73" s="142">
        <f t="shared" si="5"/>
        <v>0</v>
      </c>
      <c r="P73" s="143">
        <f t="shared" si="6"/>
        <v>0</v>
      </c>
      <c r="R73" s="98" t="b">
        <f>C73='[1]3a'!C73</f>
        <v>1</v>
      </c>
      <c r="S73" s="98" t="b">
        <f>D73='[1]3a'!D73</f>
        <v>1</v>
      </c>
      <c r="T73" s="98" t="b">
        <f>E73='[1]3a'!E73</f>
        <v>1</v>
      </c>
    </row>
    <row r="74" spans="1:20" x14ac:dyDescent="0.2">
      <c r="A74" s="133">
        <v>5</v>
      </c>
      <c r="B74" s="134"/>
      <c r="C74" s="135" t="s">
        <v>146</v>
      </c>
      <c r="D74" s="136"/>
      <c r="E74" s="137"/>
      <c r="F74" s="138"/>
      <c r="G74" s="100"/>
      <c r="H74" s="142">
        <f t="shared" si="0"/>
        <v>0</v>
      </c>
      <c r="I74" s="100"/>
      <c r="J74" s="100"/>
      <c r="K74" s="143">
        <f t="shared" si="1"/>
        <v>0</v>
      </c>
      <c r="L74" s="144">
        <f t="shared" si="2"/>
        <v>0</v>
      </c>
      <c r="M74" s="142">
        <f t="shared" si="3"/>
        <v>0</v>
      </c>
      <c r="N74" s="142">
        <f t="shared" si="4"/>
        <v>0</v>
      </c>
      <c r="O74" s="142">
        <f t="shared" si="5"/>
        <v>0</v>
      </c>
      <c r="P74" s="143">
        <f t="shared" si="6"/>
        <v>0</v>
      </c>
      <c r="R74" s="98" t="b">
        <f>C74='[1]3a'!C74</f>
        <v>1</v>
      </c>
      <c r="S74" s="98" t="b">
        <f>D74='[1]3a'!D74</f>
        <v>1</v>
      </c>
      <c r="T74" s="98" t="b">
        <f>E74='[1]3a'!E74</f>
        <v>1</v>
      </c>
    </row>
    <row r="75" spans="1:20" ht="22.5" x14ac:dyDescent="0.2">
      <c r="A75" s="140">
        <v>1</v>
      </c>
      <c r="B75" s="134"/>
      <c r="C75" s="113" t="s">
        <v>257</v>
      </c>
      <c r="D75" s="136" t="s">
        <v>73</v>
      </c>
      <c r="E75" s="141">
        <v>36.35</v>
      </c>
      <c r="F75" s="138"/>
      <c r="G75" s="100"/>
      <c r="H75" s="142">
        <f t="shared" si="0"/>
        <v>0</v>
      </c>
      <c r="I75" s="100"/>
      <c r="J75" s="100"/>
      <c r="K75" s="143">
        <f t="shared" si="1"/>
        <v>0</v>
      </c>
      <c r="L75" s="144">
        <f t="shared" si="2"/>
        <v>0</v>
      </c>
      <c r="M75" s="142">
        <f t="shared" si="3"/>
        <v>0</v>
      </c>
      <c r="N75" s="142">
        <f t="shared" si="4"/>
        <v>0</v>
      </c>
      <c r="O75" s="142">
        <f t="shared" si="5"/>
        <v>0</v>
      </c>
      <c r="P75" s="143">
        <f t="shared" si="6"/>
        <v>0</v>
      </c>
      <c r="R75" s="98" t="b">
        <f>C75='[1]3a'!C75</f>
        <v>1</v>
      </c>
      <c r="S75" s="98" t="b">
        <f>D75='[1]3a'!D75</f>
        <v>1</v>
      </c>
      <c r="T75" s="98" t="b">
        <f>E75='[1]3a'!E75</f>
        <v>1</v>
      </c>
    </row>
    <row r="76" spans="1:20" ht="22.5" x14ac:dyDescent="0.2">
      <c r="A76" s="140">
        <v>2</v>
      </c>
      <c r="B76" s="134"/>
      <c r="C76" s="113" t="s">
        <v>147</v>
      </c>
      <c r="D76" s="136" t="s">
        <v>73</v>
      </c>
      <c r="E76" s="141">
        <v>4.8</v>
      </c>
      <c r="F76" s="138"/>
      <c r="G76" s="100"/>
      <c r="H76" s="142">
        <f t="shared" si="0"/>
        <v>0</v>
      </c>
      <c r="I76" s="100"/>
      <c r="J76" s="100"/>
      <c r="K76" s="143">
        <f t="shared" si="1"/>
        <v>0</v>
      </c>
      <c r="L76" s="144">
        <f t="shared" si="2"/>
        <v>0</v>
      </c>
      <c r="M76" s="142">
        <f t="shared" si="3"/>
        <v>0</v>
      </c>
      <c r="N76" s="142">
        <f t="shared" si="4"/>
        <v>0</v>
      </c>
      <c r="O76" s="142">
        <f t="shared" si="5"/>
        <v>0</v>
      </c>
      <c r="P76" s="143">
        <f t="shared" si="6"/>
        <v>0</v>
      </c>
      <c r="R76" s="98" t="b">
        <f>C76='[1]3a'!C76</f>
        <v>1</v>
      </c>
      <c r="S76" s="98" t="b">
        <f>D76='[1]3a'!D76</f>
        <v>1</v>
      </c>
      <c r="T76" s="98" t="b">
        <f>E76='[1]3a'!E76</f>
        <v>1</v>
      </c>
    </row>
    <row r="77" spans="1:20" x14ac:dyDescent="0.2">
      <c r="A77" s="140">
        <v>3</v>
      </c>
      <c r="B77" s="134"/>
      <c r="C77" s="146" t="s">
        <v>256</v>
      </c>
      <c r="D77" s="136" t="s">
        <v>73</v>
      </c>
      <c r="E77" s="145">
        <v>5.76</v>
      </c>
      <c r="F77" s="138"/>
      <c r="G77" s="100"/>
      <c r="H77" s="142">
        <f t="shared" si="0"/>
        <v>0</v>
      </c>
      <c r="I77" s="100"/>
      <c r="J77" s="100"/>
      <c r="K77" s="143">
        <f t="shared" si="1"/>
        <v>0</v>
      </c>
      <c r="L77" s="144">
        <f t="shared" ref="L77" si="7">ROUND(E77*F77,2)</f>
        <v>0</v>
      </c>
      <c r="M77" s="142">
        <f t="shared" ref="M77" si="8">ROUND(H77*E77,2)</f>
        <v>0</v>
      </c>
      <c r="N77" s="142">
        <f t="shared" ref="N77" si="9">ROUND(I77*E77,2)</f>
        <v>0</v>
      </c>
      <c r="O77" s="142">
        <f t="shared" ref="O77" si="10">ROUND(J77*E77,2)</f>
        <v>0</v>
      </c>
      <c r="P77" s="143">
        <f t="shared" ref="P77" si="11">SUM(M77:O77)</f>
        <v>0</v>
      </c>
      <c r="R77" s="98" t="b">
        <f>C77='[1]3a'!C77</f>
        <v>1</v>
      </c>
      <c r="S77" s="98" t="b">
        <f>D77='[1]3a'!D77</f>
        <v>1</v>
      </c>
      <c r="T77" s="98" t="b">
        <f>E77='[1]3a'!E77</f>
        <v>1</v>
      </c>
    </row>
    <row r="78" spans="1:20" x14ac:dyDescent="0.2">
      <c r="A78" s="140">
        <v>4</v>
      </c>
      <c r="B78" s="134"/>
      <c r="C78" s="113" t="s">
        <v>148</v>
      </c>
      <c r="D78" s="136" t="s">
        <v>62</v>
      </c>
      <c r="E78" s="141">
        <v>35.58</v>
      </c>
      <c r="F78" s="138"/>
      <c r="G78" s="100"/>
      <c r="H78" s="142">
        <f t="shared" si="0"/>
        <v>0</v>
      </c>
      <c r="I78" s="100"/>
      <c r="J78" s="100"/>
      <c r="K78" s="143">
        <f t="shared" si="1"/>
        <v>0</v>
      </c>
      <c r="L78" s="144">
        <f t="shared" si="2"/>
        <v>0</v>
      </c>
      <c r="M78" s="142">
        <f t="shared" si="3"/>
        <v>0</v>
      </c>
      <c r="N78" s="142">
        <f t="shared" si="4"/>
        <v>0</v>
      </c>
      <c r="O78" s="142">
        <f t="shared" si="5"/>
        <v>0</v>
      </c>
      <c r="P78" s="143">
        <f t="shared" si="6"/>
        <v>0</v>
      </c>
      <c r="R78" s="98" t="b">
        <f>C78='[1]3a'!C78</f>
        <v>1</v>
      </c>
      <c r="S78" s="98" t="b">
        <f>D78='[1]3a'!D78</f>
        <v>1</v>
      </c>
      <c r="T78" s="98" t="b">
        <f>E78='[1]3a'!E78</f>
        <v>1</v>
      </c>
    </row>
    <row r="79" spans="1:20" x14ac:dyDescent="0.2">
      <c r="A79" s="140">
        <v>5</v>
      </c>
      <c r="B79" s="134"/>
      <c r="C79" s="146" t="s">
        <v>149</v>
      </c>
      <c r="D79" s="136" t="s">
        <v>73</v>
      </c>
      <c r="E79" s="141">
        <v>6.4</v>
      </c>
      <c r="F79" s="138"/>
      <c r="G79" s="100"/>
      <c r="H79" s="142">
        <f t="shared" ref="H79:H88" si="12">ROUND(F79*G79,2)</f>
        <v>0</v>
      </c>
      <c r="I79" s="100"/>
      <c r="J79" s="100"/>
      <c r="K79" s="143">
        <f t="shared" ref="K79:K86" si="13">SUM(H79:J79)</f>
        <v>0</v>
      </c>
      <c r="L79" s="144">
        <f t="shared" ref="L79:L88" si="14">ROUND(E79*F79,2)</f>
        <v>0</v>
      </c>
      <c r="M79" s="142">
        <f t="shared" ref="M79:M88" si="15">ROUND(H79*E79,2)</f>
        <v>0</v>
      </c>
      <c r="N79" s="142">
        <f t="shared" ref="N79:N88" si="16">ROUND(I79*E79,2)</f>
        <v>0</v>
      </c>
      <c r="O79" s="142">
        <f t="shared" ref="O79:O88" si="17">ROUND(J79*E79,2)</f>
        <v>0</v>
      </c>
      <c r="P79" s="143">
        <f t="shared" ref="P79:P88" si="18">SUM(M79:O79)</f>
        <v>0</v>
      </c>
      <c r="R79" s="98" t="b">
        <f>C79='[1]3a'!C79</f>
        <v>1</v>
      </c>
      <c r="S79" s="98" t="b">
        <f>D79='[1]3a'!D79</f>
        <v>1</v>
      </c>
      <c r="T79" s="98" t="b">
        <f>E79='[1]3a'!E79</f>
        <v>1</v>
      </c>
    </row>
    <row r="80" spans="1:20" x14ac:dyDescent="0.2">
      <c r="A80" s="140">
        <v>6</v>
      </c>
      <c r="B80" s="134"/>
      <c r="C80" s="146" t="s">
        <v>150</v>
      </c>
      <c r="D80" s="136" t="s">
        <v>62</v>
      </c>
      <c r="E80" s="141">
        <v>39.14</v>
      </c>
      <c r="F80" s="138"/>
      <c r="G80" s="100"/>
      <c r="H80" s="142">
        <f t="shared" si="12"/>
        <v>0</v>
      </c>
      <c r="I80" s="100"/>
      <c r="J80" s="100"/>
      <c r="K80" s="143">
        <f t="shared" si="13"/>
        <v>0</v>
      </c>
      <c r="L80" s="144">
        <f t="shared" si="14"/>
        <v>0</v>
      </c>
      <c r="M80" s="142">
        <f t="shared" si="15"/>
        <v>0</v>
      </c>
      <c r="N80" s="142">
        <f t="shared" si="16"/>
        <v>0</v>
      </c>
      <c r="O80" s="142">
        <f t="shared" si="17"/>
        <v>0</v>
      </c>
      <c r="P80" s="143">
        <f t="shared" si="18"/>
        <v>0</v>
      </c>
      <c r="R80" s="98" t="b">
        <f>C80='[1]3a'!C80</f>
        <v>1</v>
      </c>
      <c r="S80" s="98" t="b">
        <f>D80='[1]3a'!D80</f>
        <v>1</v>
      </c>
      <c r="T80" s="98" t="b">
        <f>E80='[1]3a'!E80</f>
        <v>1</v>
      </c>
    </row>
    <row r="81" spans="1:20" ht="22.5" x14ac:dyDescent="0.2">
      <c r="A81" s="140">
        <v>7</v>
      </c>
      <c r="B81" s="134"/>
      <c r="C81" s="113" t="s">
        <v>151</v>
      </c>
      <c r="D81" s="136" t="s">
        <v>56</v>
      </c>
      <c r="E81" s="141">
        <v>73.900000000000006</v>
      </c>
      <c r="F81" s="138"/>
      <c r="G81" s="100"/>
      <c r="H81" s="142">
        <f t="shared" si="12"/>
        <v>0</v>
      </c>
      <c r="I81" s="100"/>
      <c r="J81" s="100"/>
      <c r="K81" s="143">
        <f t="shared" si="13"/>
        <v>0</v>
      </c>
      <c r="L81" s="144">
        <f t="shared" si="14"/>
        <v>0</v>
      </c>
      <c r="M81" s="142">
        <f t="shared" si="15"/>
        <v>0</v>
      </c>
      <c r="N81" s="142">
        <f t="shared" si="16"/>
        <v>0</v>
      </c>
      <c r="O81" s="142">
        <f t="shared" si="17"/>
        <v>0</v>
      </c>
      <c r="P81" s="143">
        <f t="shared" si="18"/>
        <v>0</v>
      </c>
      <c r="R81" s="98" t="b">
        <f>C81='[1]3a'!C81</f>
        <v>1</v>
      </c>
      <c r="S81" s="98" t="b">
        <f>D81='[1]3a'!D81</f>
        <v>1</v>
      </c>
      <c r="T81" s="98" t="b">
        <f>E81='[1]3a'!E81</f>
        <v>1</v>
      </c>
    </row>
    <row r="82" spans="1:20" x14ac:dyDescent="0.2">
      <c r="A82" s="140">
        <v>8</v>
      </c>
      <c r="B82" s="134"/>
      <c r="C82" s="146" t="s">
        <v>152</v>
      </c>
      <c r="D82" s="136" t="s">
        <v>73</v>
      </c>
      <c r="E82" s="141">
        <v>2.96</v>
      </c>
      <c r="F82" s="138"/>
      <c r="G82" s="100"/>
      <c r="H82" s="142">
        <f t="shared" si="12"/>
        <v>0</v>
      </c>
      <c r="I82" s="100"/>
      <c r="J82" s="100"/>
      <c r="K82" s="143">
        <f t="shared" si="13"/>
        <v>0</v>
      </c>
      <c r="L82" s="144">
        <f t="shared" si="14"/>
        <v>0</v>
      </c>
      <c r="M82" s="142">
        <f t="shared" si="15"/>
        <v>0</v>
      </c>
      <c r="N82" s="142">
        <f t="shared" si="16"/>
        <v>0</v>
      </c>
      <c r="O82" s="142">
        <f t="shared" si="17"/>
        <v>0</v>
      </c>
      <c r="P82" s="143">
        <f t="shared" si="18"/>
        <v>0</v>
      </c>
      <c r="R82" s="98" t="b">
        <f>C82='[1]3a'!C82</f>
        <v>1</v>
      </c>
      <c r="S82" s="98" t="b">
        <f>D82='[1]3a'!D82</f>
        <v>1</v>
      </c>
      <c r="T82" s="98" t="b">
        <f>E82='[1]3a'!E82</f>
        <v>1</v>
      </c>
    </row>
    <row r="83" spans="1:20" x14ac:dyDescent="0.2">
      <c r="A83" s="140">
        <v>9</v>
      </c>
      <c r="B83" s="134"/>
      <c r="C83" s="146" t="s">
        <v>153</v>
      </c>
      <c r="D83" s="136" t="s">
        <v>56</v>
      </c>
      <c r="E83" s="141">
        <v>81.290000000000006</v>
      </c>
      <c r="F83" s="138"/>
      <c r="G83" s="100"/>
      <c r="H83" s="142">
        <f t="shared" si="12"/>
        <v>0</v>
      </c>
      <c r="I83" s="100"/>
      <c r="J83" s="100"/>
      <c r="K83" s="143">
        <f t="shared" si="13"/>
        <v>0</v>
      </c>
      <c r="L83" s="144">
        <f t="shared" si="14"/>
        <v>0</v>
      </c>
      <c r="M83" s="142">
        <f t="shared" si="15"/>
        <v>0</v>
      </c>
      <c r="N83" s="142">
        <f t="shared" si="16"/>
        <v>0</v>
      </c>
      <c r="O83" s="142">
        <f t="shared" si="17"/>
        <v>0</v>
      </c>
      <c r="P83" s="143">
        <f t="shared" si="18"/>
        <v>0</v>
      </c>
      <c r="R83" s="98" t="b">
        <f>C83='[1]3a'!C83</f>
        <v>1</v>
      </c>
      <c r="S83" s="98" t="b">
        <f>D83='[1]3a'!D83</f>
        <v>1</v>
      </c>
      <c r="T83" s="98" t="b">
        <f>E83='[1]3a'!E83</f>
        <v>1</v>
      </c>
    </row>
    <row r="84" spans="1:20" x14ac:dyDescent="0.2">
      <c r="A84" s="140">
        <v>10</v>
      </c>
      <c r="B84" s="134"/>
      <c r="C84" s="113" t="s">
        <v>154</v>
      </c>
      <c r="D84" s="136" t="s">
        <v>62</v>
      </c>
      <c r="E84" s="141">
        <v>38.81</v>
      </c>
      <c r="F84" s="138"/>
      <c r="G84" s="100"/>
      <c r="H84" s="142">
        <f t="shared" si="12"/>
        <v>0</v>
      </c>
      <c r="I84" s="100"/>
      <c r="J84" s="100"/>
      <c r="K84" s="143">
        <f t="shared" si="13"/>
        <v>0</v>
      </c>
      <c r="L84" s="144">
        <f t="shared" si="14"/>
        <v>0</v>
      </c>
      <c r="M84" s="142">
        <f t="shared" si="15"/>
        <v>0</v>
      </c>
      <c r="N84" s="142">
        <f t="shared" si="16"/>
        <v>0</v>
      </c>
      <c r="O84" s="142">
        <f t="shared" si="17"/>
        <v>0</v>
      </c>
      <c r="P84" s="143">
        <f t="shared" si="18"/>
        <v>0</v>
      </c>
      <c r="R84" s="98" t="b">
        <f>C84='[1]3a'!C84</f>
        <v>1</v>
      </c>
      <c r="S84" s="98" t="b">
        <f>D84='[1]3a'!D84</f>
        <v>1</v>
      </c>
      <c r="T84" s="98" t="b">
        <f>E84='[1]3a'!E84</f>
        <v>1</v>
      </c>
    </row>
    <row r="85" spans="1:20" ht="22.5" x14ac:dyDescent="0.2">
      <c r="A85" s="140">
        <v>11</v>
      </c>
      <c r="B85" s="134"/>
      <c r="C85" s="113" t="s">
        <v>267</v>
      </c>
      <c r="D85" s="136" t="s">
        <v>73</v>
      </c>
      <c r="E85" s="141">
        <v>39</v>
      </c>
      <c r="F85" s="138"/>
      <c r="G85" s="100"/>
      <c r="H85" s="142">
        <f t="shared" si="12"/>
        <v>0</v>
      </c>
      <c r="I85" s="100"/>
      <c r="J85" s="100"/>
      <c r="K85" s="143">
        <f t="shared" si="13"/>
        <v>0</v>
      </c>
      <c r="L85" s="144">
        <f t="shared" si="14"/>
        <v>0</v>
      </c>
      <c r="M85" s="142">
        <f t="shared" si="15"/>
        <v>0</v>
      </c>
      <c r="N85" s="142">
        <f t="shared" si="16"/>
        <v>0</v>
      </c>
      <c r="O85" s="142">
        <f t="shared" si="17"/>
        <v>0</v>
      </c>
      <c r="P85" s="143">
        <f t="shared" si="18"/>
        <v>0</v>
      </c>
      <c r="R85" s="98" t="b">
        <f>C85='[1]3a'!C85</f>
        <v>1</v>
      </c>
      <c r="S85" s="98" t="b">
        <f>D85='[1]3a'!D85</f>
        <v>1</v>
      </c>
      <c r="T85" s="98" t="b">
        <f>E85='[1]3a'!E85</f>
        <v>1</v>
      </c>
    </row>
    <row r="86" spans="1:20" x14ac:dyDescent="0.2">
      <c r="A86" s="133">
        <v>6</v>
      </c>
      <c r="B86" s="134"/>
      <c r="C86" s="135" t="s">
        <v>155</v>
      </c>
      <c r="D86" s="136"/>
      <c r="E86" s="137"/>
      <c r="F86" s="138"/>
      <c r="G86" s="100"/>
      <c r="H86" s="142">
        <f t="shared" si="12"/>
        <v>0</v>
      </c>
      <c r="I86" s="100"/>
      <c r="J86" s="100"/>
      <c r="K86" s="143">
        <f t="shared" si="13"/>
        <v>0</v>
      </c>
      <c r="L86" s="144">
        <f t="shared" si="14"/>
        <v>0</v>
      </c>
      <c r="M86" s="142">
        <f t="shared" si="15"/>
        <v>0</v>
      </c>
      <c r="N86" s="142">
        <f t="shared" si="16"/>
        <v>0</v>
      </c>
      <c r="O86" s="142">
        <f t="shared" si="17"/>
        <v>0</v>
      </c>
      <c r="P86" s="143">
        <f t="shared" si="18"/>
        <v>0</v>
      </c>
      <c r="R86" s="98" t="b">
        <f>C86='[1]3a'!C86</f>
        <v>1</v>
      </c>
      <c r="S86" s="98" t="b">
        <f>D86='[1]3a'!D86</f>
        <v>1</v>
      </c>
      <c r="T86" s="98" t="b">
        <f>E86='[1]3a'!E86</f>
        <v>1</v>
      </c>
    </row>
    <row r="87" spans="1:20" ht="22.5" x14ac:dyDescent="0.2">
      <c r="A87" s="140">
        <v>1</v>
      </c>
      <c r="B87" s="134"/>
      <c r="C87" s="113" t="s">
        <v>156</v>
      </c>
      <c r="D87" s="136" t="s">
        <v>157</v>
      </c>
      <c r="E87" s="141">
        <v>1</v>
      </c>
      <c r="F87" s="138"/>
      <c r="G87" s="100"/>
      <c r="H87" s="142">
        <f t="shared" si="12"/>
        <v>0</v>
      </c>
      <c r="I87" s="100"/>
      <c r="J87" s="100"/>
      <c r="K87" s="143">
        <f t="shared" ref="K87:K88" si="19">SUM(H87:J87)</f>
        <v>0</v>
      </c>
      <c r="L87" s="144">
        <f t="shared" si="14"/>
        <v>0</v>
      </c>
      <c r="M87" s="142">
        <f t="shared" si="15"/>
        <v>0</v>
      </c>
      <c r="N87" s="142">
        <f t="shared" si="16"/>
        <v>0</v>
      </c>
      <c r="O87" s="142">
        <f t="shared" si="17"/>
        <v>0</v>
      </c>
      <c r="P87" s="143">
        <f t="shared" si="18"/>
        <v>0</v>
      </c>
      <c r="R87" s="98" t="b">
        <f>C87='[1]3a'!C87</f>
        <v>1</v>
      </c>
      <c r="S87" s="98" t="b">
        <f>D87='[1]3a'!D87</f>
        <v>1</v>
      </c>
      <c r="T87" s="98" t="b">
        <f>E87='[1]3a'!E87</f>
        <v>1</v>
      </c>
    </row>
    <row r="88" spans="1:20" ht="12" thickBot="1" x14ac:dyDescent="0.25">
      <c r="A88" s="140">
        <v>2</v>
      </c>
      <c r="B88" s="134"/>
      <c r="C88" s="113" t="s">
        <v>158</v>
      </c>
      <c r="D88" s="136" t="s">
        <v>157</v>
      </c>
      <c r="E88" s="141">
        <v>1</v>
      </c>
      <c r="F88" s="138"/>
      <c r="G88" s="100"/>
      <c r="H88" s="142">
        <f t="shared" si="12"/>
        <v>0</v>
      </c>
      <c r="I88" s="100"/>
      <c r="J88" s="100"/>
      <c r="K88" s="143">
        <f t="shared" si="19"/>
        <v>0</v>
      </c>
      <c r="L88" s="144">
        <f t="shared" si="14"/>
        <v>0</v>
      </c>
      <c r="M88" s="142">
        <f t="shared" si="15"/>
        <v>0</v>
      </c>
      <c r="N88" s="142">
        <f t="shared" si="16"/>
        <v>0</v>
      </c>
      <c r="O88" s="142">
        <f t="shared" si="17"/>
        <v>0</v>
      </c>
      <c r="P88" s="143">
        <f t="shared" si="18"/>
        <v>0</v>
      </c>
    </row>
    <row r="89" spans="1:20" ht="12" thickBot="1" x14ac:dyDescent="0.25">
      <c r="A89" s="246" t="s">
        <v>241</v>
      </c>
      <c r="B89" s="247"/>
      <c r="C89" s="247"/>
      <c r="D89" s="247"/>
      <c r="E89" s="247"/>
      <c r="F89" s="247"/>
      <c r="G89" s="247"/>
      <c r="H89" s="247"/>
      <c r="I89" s="247"/>
      <c r="J89" s="247"/>
      <c r="K89" s="248"/>
      <c r="L89" s="147">
        <f>SUM(L14:L88)</f>
        <v>0</v>
      </c>
      <c r="M89" s="148">
        <f>SUM(M14:M88)</f>
        <v>0</v>
      </c>
      <c r="N89" s="148">
        <f>SUM(N14:N88)</f>
        <v>0</v>
      </c>
      <c r="O89" s="148">
        <f>SUM(O14:O88)</f>
        <v>0</v>
      </c>
      <c r="P89" s="149">
        <f>SUM(P14:P88)</f>
        <v>0</v>
      </c>
    </row>
    <row r="90" spans="1:20" x14ac:dyDescent="0.2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</row>
    <row r="91" spans="1:20" x14ac:dyDescent="0.2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</row>
    <row r="92" spans="1:20" x14ac:dyDescent="0.2">
      <c r="A92" s="98" t="s">
        <v>14</v>
      </c>
      <c r="B92" s="121"/>
      <c r="C92" s="249">
        <f>'Kops a'!C32:H32</f>
        <v>0</v>
      </c>
      <c r="D92" s="249"/>
      <c r="E92" s="249"/>
      <c r="F92" s="249"/>
      <c r="G92" s="249"/>
      <c r="H92" s="249"/>
      <c r="I92" s="121"/>
      <c r="J92" s="121"/>
      <c r="K92" s="121"/>
      <c r="L92" s="121"/>
      <c r="M92" s="121"/>
      <c r="N92" s="121"/>
      <c r="O92" s="121"/>
      <c r="P92" s="121"/>
    </row>
    <row r="93" spans="1:20" x14ac:dyDescent="0.2">
      <c r="A93" s="121"/>
      <c r="B93" s="121"/>
      <c r="C93" s="243" t="s">
        <v>15</v>
      </c>
      <c r="D93" s="243"/>
      <c r="E93" s="243"/>
      <c r="F93" s="243"/>
      <c r="G93" s="243"/>
      <c r="H93" s="243"/>
      <c r="I93" s="121"/>
      <c r="J93" s="121"/>
      <c r="K93" s="121"/>
      <c r="L93" s="121"/>
      <c r="M93" s="121"/>
      <c r="N93" s="121"/>
      <c r="O93" s="121"/>
      <c r="P93" s="121"/>
    </row>
    <row r="94" spans="1:20" x14ac:dyDescent="0.2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</row>
    <row r="95" spans="1:20" x14ac:dyDescent="0.2">
      <c r="A95" s="150" t="str">
        <f>'Kops a'!A35</f>
        <v>Tāme sastādīta</v>
      </c>
      <c r="B95" s="151"/>
      <c r="C95" s="151"/>
      <c r="D95" s="15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</row>
    <row r="96" spans="1:20" x14ac:dyDescent="0.2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</row>
    <row r="97" spans="1:16" x14ac:dyDescent="0.2">
      <c r="A97" s="98" t="s">
        <v>37</v>
      </c>
      <c r="B97" s="121"/>
      <c r="C97" s="249">
        <f>'Kops a'!C37:H37</f>
        <v>0</v>
      </c>
      <c r="D97" s="249"/>
      <c r="E97" s="249"/>
      <c r="F97" s="249"/>
      <c r="G97" s="249"/>
      <c r="H97" s="249"/>
      <c r="I97" s="121"/>
      <c r="J97" s="121"/>
      <c r="K97" s="121"/>
      <c r="L97" s="121"/>
      <c r="M97" s="121"/>
      <c r="N97" s="121"/>
      <c r="O97" s="121"/>
      <c r="P97" s="121"/>
    </row>
    <row r="98" spans="1:16" x14ac:dyDescent="0.2">
      <c r="A98" s="121"/>
      <c r="B98" s="121"/>
      <c r="C98" s="243" t="s">
        <v>15</v>
      </c>
      <c r="D98" s="243"/>
      <c r="E98" s="243"/>
      <c r="F98" s="243"/>
      <c r="G98" s="243"/>
      <c r="H98" s="243"/>
      <c r="I98" s="121"/>
      <c r="J98" s="121"/>
      <c r="K98" s="121"/>
      <c r="L98" s="121"/>
      <c r="M98" s="121"/>
      <c r="N98" s="121"/>
      <c r="O98" s="121"/>
      <c r="P98" s="121"/>
    </row>
    <row r="99" spans="1:16" x14ac:dyDescent="0.2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</row>
    <row r="100" spans="1:16" x14ac:dyDescent="0.2">
      <c r="A100" s="150" t="s">
        <v>54</v>
      </c>
      <c r="B100" s="151"/>
      <c r="C100" s="152">
        <f>'Kops a'!C40</f>
        <v>0</v>
      </c>
      <c r="D100" s="153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</row>
    <row r="101" spans="1:16" x14ac:dyDescent="0.2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</row>
  </sheetData>
  <mergeCells count="22">
    <mergeCell ref="C98:H98"/>
    <mergeCell ref="C4:I4"/>
    <mergeCell ref="F12:K12"/>
    <mergeCell ref="J9:M9"/>
    <mergeCell ref="D8:L8"/>
    <mergeCell ref="A89:K89"/>
    <mergeCell ref="C92:H92"/>
    <mergeCell ref="C93:H93"/>
    <mergeCell ref="C97:H97"/>
    <mergeCell ref="A9:I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D77 I78:I84 I76 J76:J84 D78:G88 I85:J88 D14:G76 I14:J75 C14:C26 A14:B88">
    <cfRule type="cellIs" dxfId="146" priority="37" operator="equal">
      <formula>0</formula>
    </cfRule>
  </conditionalFormatting>
  <conditionalFormatting sqref="N9:O9 H14:H76 K14:P88">
    <cfRule type="cellIs" dxfId="145" priority="36" operator="equal">
      <formula>0</formula>
    </cfRule>
  </conditionalFormatting>
  <conditionalFormatting sqref="C2:I2">
    <cfRule type="cellIs" dxfId="144" priority="33" operator="equal">
      <formula>0</formula>
    </cfRule>
  </conditionalFormatting>
  <conditionalFormatting sqref="O10">
    <cfRule type="cellIs" dxfId="143" priority="32" operator="equal">
      <formula>"20__. gada __. _________"</formula>
    </cfRule>
  </conditionalFormatting>
  <conditionalFormatting sqref="A89:K89">
    <cfRule type="containsText" dxfId="142" priority="31" operator="containsText" text="Tiešās izmaksas kopā, t. sk. darba devēja sociālais nodoklis __.__% ">
      <formula>NOT(ISERROR(SEARCH("Tiešās izmaksas kopā, t. sk. darba devēja sociālais nodoklis __.__% ",A89)))</formula>
    </cfRule>
  </conditionalFormatting>
  <conditionalFormatting sqref="L89:P89 H78:H88">
    <cfRule type="cellIs" dxfId="141" priority="26" operator="equal">
      <formula>0</formula>
    </cfRule>
  </conditionalFormatting>
  <conditionalFormatting sqref="C4:I4">
    <cfRule type="cellIs" dxfId="140" priority="25" operator="equal">
      <formula>0</formula>
    </cfRule>
  </conditionalFormatting>
  <conditionalFormatting sqref="C28:C30 C32 C34:C43 C45:C47 C49:C59 C61:C64 C66:C76 C78:C88">
    <cfRule type="cellIs" dxfId="139" priority="24" operator="equal">
      <formula>0</formula>
    </cfRule>
  </conditionalFormatting>
  <conditionalFormatting sqref="D5:L8">
    <cfRule type="cellIs" dxfId="138" priority="22" operator="equal">
      <formula>0</formula>
    </cfRule>
  </conditionalFormatting>
  <conditionalFormatting sqref="P10">
    <cfRule type="cellIs" dxfId="137" priority="18" operator="equal">
      <formula>"20__. gada __. _________"</formula>
    </cfRule>
  </conditionalFormatting>
  <conditionalFormatting sqref="C97:H97">
    <cfRule type="cellIs" dxfId="136" priority="15" operator="equal">
      <formula>0</formula>
    </cfRule>
  </conditionalFormatting>
  <conditionalFormatting sqref="C92:H92">
    <cfRule type="cellIs" dxfId="135" priority="14" operator="equal">
      <formula>0</formula>
    </cfRule>
  </conditionalFormatting>
  <conditionalFormatting sqref="C97:H97 C100 C92:H92">
    <cfRule type="cellIs" dxfId="134" priority="13" operator="equal">
      <formula>0</formula>
    </cfRule>
  </conditionalFormatting>
  <conditionalFormatting sqref="D1">
    <cfRule type="cellIs" dxfId="133" priority="12" operator="equal">
      <formula>0</formula>
    </cfRule>
  </conditionalFormatting>
  <conditionalFormatting sqref="A9">
    <cfRule type="containsText" dxfId="132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7">
    <cfRule type="cellIs" dxfId="131" priority="10" operator="equal">
      <formula>0</formula>
    </cfRule>
  </conditionalFormatting>
  <conditionalFormatting sqref="C31">
    <cfRule type="cellIs" dxfId="130" priority="9" operator="equal">
      <formula>0</formula>
    </cfRule>
  </conditionalFormatting>
  <conditionalFormatting sqref="C44">
    <cfRule type="cellIs" dxfId="129" priority="8" operator="equal">
      <formula>0</formula>
    </cfRule>
  </conditionalFormatting>
  <conditionalFormatting sqref="C33">
    <cfRule type="cellIs" dxfId="128" priority="7" operator="equal">
      <formula>0</formula>
    </cfRule>
  </conditionalFormatting>
  <conditionalFormatting sqref="C48">
    <cfRule type="cellIs" dxfId="127" priority="6" operator="equal">
      <formula>0</formula>
    </cfRule>
  </conditionalFormatting>
  <conditionalFormatting sqref="C60">
    <cfRule type="cellIs" dxfId="126" priority="5" operator="equal">
      <formula>0</formula>
    </cfRule>
  </conditionalFormatting>
  <conditionalFormatting sqref="C65">
    <cfRule type="cellIs" dxfId="125" priority="4" operator="equal">
      <formula>0</formula>
    </cfRule>
  </conditionalFormatting>
  <conditionalFormatting sqref="C77">
    <cfRule type="cellIs" dxfId="124" priority="3" operator="equal">
      <formula>0</formula>
    </cfRule>
  </conditionalFormatting>
  <conditionalFormatting sqref="I77 E77:G77">
    <cfRule type="cellIs" dxfId="123" priority="2" operator="equal">
      <formula>0</formula>
    </cfRule>
  </conditionalFormatting>
  <conditionalFormatting sqref="H77">
    <cfRule type="cellIs" dxfId="12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D422C369-7259-49E7-A89B-9D562DEE2E41}">
            <xm:f>NOT(ISERROR(SEARCH("Tāme sastādīta ____. gada ___. ______________",A95)))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  <x14:conditionalFormatting xmlns:xm="http://schemas.microsoft.com/office/excel/2006/main">
          <x14:cfRule type="containsText" priority="16" operator="containsText" id="{D859E3E6-089F-4F16-889A-98EF63E5F3AC}">
            <xm:f>NOT(ISERROR(SEARCH("Sertifikāta Nr. _________________________________",A100)))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tabColor rgb="FF92D050"/>
  </sheetPr>
  <dimension ref="A1:T80"/>
  <sheetViews>
    <sheetView zoomScaleNormal="100"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0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06" t="s">
        <v>185</v>
      </c>
      <c r="D2" s="206"/>
      <c r="E2" s="206"/>
      <c r="F2" s="206"/>
      <c r="G2" s="206"/>
      <c r="H2" s="206"/>
      <c r="I2" s="206"/>
      <c r="J2" s="29"/>
    </row>
    <row r="3" spans="1:20" x14ac:dyDescent="0.2">
      <c r="A3" s="30"/>
      <c r="B3" s="30"/>
      <c r="C3" s="165" t="s">
        <v>17</v>
      </c>
      <c r="D3" s="165"/>
      <c r="E3" s="165"/>
      <c r="F3" s="165"/>
      <c r="G3" s="165"/>
      <c r="H3" s="165"/>
      <c r="I3" s="165"/>
      <c r="J3" s="30"/>
    </row>
    <row r="4" spans="1:20" x14ac:dyDescent="0.2">
      <c r="A4" s="30"/>
      <c r="B4" s="30"/>
      <c r="C4" s="207" t="s">
        <v>52</v>
      </c>
      <c r="D4" s="207"/>
      <c r="E4" s="207"/>
      <c r="F4" s="207"/>
      <c r="G4" s="207"/>
      <c r="H4" s="207"/>
      <c r="I4" s="207"/>
      <c r="J4" s="30"/>
    </row>
    <row r="5" spans="1:20" x14ac:dyDescent="0.2">
      <c r="A5" s="23"/>
      <c r="B5" s="23"/>
      <c r="C5" s="27" t="s">
        <v>5</v>
      </c>
      <c r="D5" s="216" t="str">
        <f>'Kops a'!D6</f>
        <v>Daudzdzīvokļu dzīvojamās mājas vienkāršotā fasādes atjaunošana</v>
      </c>
      <c r="E5" s="216"/>
      <c r="F5" s="216"/>
      <c r="G5" s="216"/>
      <c r="H5" s="216"/>
      <c r="I5" s="216"/>
      <c r="J5" s="216"/>
      <c r="K5" s="216"/>
      <c r="L5" s="216"/>
      <c r="M5" s="17"/>
      <c r="N5" s="17"/>
      <c r="O5" s="17"/>
      <c r="P5" s="17"/>
    </row>
    <row r="6" spans="1:20" ht="24.95" customHeight="1" x14ac:dyDescent="0.2">
      <c r="A6" s="23"/>
      <c r="B6" s="23"/>
      <c r="C6" s="27" t="s">
        <v>6</v>
      </c>
      <c r="D6" s="216" t="str">
        <f>'Kops a'!D7</f>
        <v>Daudzdzīvokļu dzīvojamās mājas vienkāršotā fasādes atjaunošana Puķu ielā 1, Jelgavā</v>
      </c>
      <c r="E6" s="216"/>
      <c r="F6" s="216"/>
      <c r="G6" s="216"/>
      <c r="H6" s="216"/>
      <c r="I6" s="216"/>
      <c r="J6" s="216"/>
      <c r="K6" s="216"/>
      <c r="L6" s="216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16" t="str">
        <f>'Kops a'!D8</f>
        <v>Puķu iela 1, Jelgava</v>
      </c>
      <c r="E7" s="216"/>
      <c r="F7" s="216"/>
      <c r="G7" s="216"/>
      <c r="H7" s="216"/>
      <c r="I7" s="216"/>
      <c r="J7" s="216"/>
      <c r="K7" s="216"/>
      <c r="L7" s="216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16">
        <f>'Kops a'!D9</f>
        <v>0</v>
      </c>
      <c r="E8" s="216"/>
      <c r="F8" s="216"/>
      <c r="G8" s="216"/>
      <c r="H8" s="216"/>
      <c r="I8" s="216"/>
      <c r="J8" s="216"/>
      <c r="K8" s="216"/>
      <c r="L8" s="216"/>
      <c r="M8" s="17"/>
      <c r="N8" s="17"/>
      <c r="O8" s="17"/>
      <c r="P8" s="17"/>
    </row>
    <row r="9" spans="1:20" ht="11.25" customHeight="1" x14ac:dyDescent="0.2">
      <c r="A9" s="217" t="s">
        <v>243</v>
      </c>
      <c r="B9" s="217"/>
      <c r="C9" s="217"/>
      <c r="D9" s="217"/>
      <c r="E9" s="217"/>
      <c r="F9" s="217"/>
      <c r="G9" s="217"/>
      <c r="H9" s="217"/>
      <c r="I9" s="217"/>
      <c r="J9" s="211" t="s">
        <v>39</v>
      </c>
      <c r="K9" s="211"/>
      <c r="L9" s="211"/>
      <c r="M9" s="211"/>
      <c r="N9" s="215">
        <f>P68</f>
        <v>0</v>
      </c>
      <c r="O9" s="215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A74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177" t="s">
        <v>23</v>
      </c>
      <c r="B12" s="221" t="s">
        <v>40</v>
      </c>
      <c r="C12" s="209" t="s">
        <v>41</v>
      </c>
      <c r="D12" s="213" t="s">
        <v>42</v>
      </c>
      <c r="E12" s="218" t="s">
        <v>43</v>
      </c>
      <c r="F12" s="208" t="s">
        <v>44</v>
      </c>
      <c r="G12" s="209"/>
      <c r="H12" s="209"/>
      <c r="I12" s="209"/>
      <c r="J12" s="209"/>
      <c r="K12" s="210"/>
      <c r="L12" s="208" t="s">
        <v>45</v>
      </c>
      <c r="M12" s="209"/>
      <c r="N12" s="209"/>
      <c r="O12" s="209"/>
      <c r="P12" s="210"/>
    </row>
    <row r="13" spans="1:20" ht="126.75" customHeight="1" thickBot="1" x14ac:dyDescent="0.25">
      <c r="A13" s="220"/>
      <c r="B13" s="222"/>
      <c r="C13" s="212"/>
      <c r="D13" s="214"/>
      <c r="E13" s="21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20" x14ac:dyDescent="0.2">
      <c r="A14" s="94">
        <v>1</v>
      </c>
      <c r="B14" s="39"/>
      <c r="C14" s="92" t="s">
        <v>63</v>
      </c>
      <c r="D14" s="25"/>
      <c r="E14" s="64"/>
      <c r="F14" s="65"/>
      <c r="G14" s="63"/>
      <c r="H14" s="47">
        <f>ROUND(F14*G14,2)</f>
        <v>0</v>
      </c>
      <c r="I14" s="63"/>
      <c r="J14" s="63"/>
      <c r="K14" s="48">
        <f>SUM(H14:J14)</f>
        <v>0</v>
      </c>
      <c r="L14" s="49">
        <f>ROUND(E14*F14,2)</f>
        <v>0</v>
      </c>
      <c r="M14" s="47">
        <f>ROUND(H14*E14,2)</f>
        <v>0</v>
      </c>
      <c r="N14" s="47">
        <f>ROUND(I14*E14,2)</f>
        <v>0</v>
      </c>
      <c r="O14" s="47">
        <f>ROUND(J14*E14,2)</f>
        <v>0</v>
      </c>
      <c r="P14" s="48">
        <f>SUM(M14:O14)</f>
        <v>0</v>
      </c>
    </row>
    <row r="15" spans="1:20" x14ac:dyDescent="0.2">
      <c r="A15" s="38">
        <v>1</v>
      </c>
      <c r="B15" s="39"/>
      <c r="C15" s="93" t="s">
        <v>159</v>
      </c>
      <c r="D15" s="25" t="s">
        <v>70</v>
      </c>
      <c r="E15" s="95">
        <v>2</v>
      </c>
      <c r="F15" s="65"/>
      <c r="G15" s="63"/>
      <c r="H15" s="47">
        <f t="shared" ref="H15:H67" si="0">ROUND(F15*G15,2)</f>
        <v>0</v>
      </c>
      <c r="I15" s="63"/>
      <c r="J15" s="63"/>
      <c r="K15" s="48">
        <f t="shared" ref="K15:K67" si="1">SUM(H15:J15)</f>
        <v>0</v>
      </c>
      <c r="L15" s="49">
        <f t="shared" ref="L15:L67" si="2">ROUND(E15*F15,2)</f>
        <v>0</v>
      </c>
      <c r="M15" s="47">
        <f t="shared" ref="M15:M67" si="3">ROUND(H15*E15,2)</f>
        <v>0</v>
      </c>
      <c r="N15" s="47">
        <f t="shared" ref="N15:N67" si="4">ROUND(I15*E15,2)</f>
        <v>0</v>
      </c>
      <c r="O15" s="47">
        <f t="shared" ref="O15:O67" si="5">ROUND(J15*E15,2)</f>
        <v>0</v>
      </c>
      <c r="P15" s="48">
        <f t="shared" ref="P15:P67" si="6">SUM(M15:O15)</f>
        <v>0</v>
      </c>
      <c r="R15" s="1" t="b">
        <f>C15='[1]4a'!C15</f>
        <v>1</v>
      </c>
      <c r="S15" s="1" t="b">
        <f>D15='[1]4a'!D15</f>
        <v>1</v>
      </c>
      <c r="T15" s="1" t="b">
        <f>E15='[1]4a'!E15</f>
        <v>1</v>
      </c>
    </row>
    <row r="16" spans="1:20" x14ac:dyDescent="0.2">
      <c r="A16" s="38">
        <v>2</v>
      </c>
      <c r="B16" s="39"/>
      <c r="C16" s="93" t="s">
        <v>160</v>
      </c>
      <c r="D16" s="25" t="s">
        <v>70</v>
      </c>
      <c r="E16" s="95">
        <v>38</v>
      </c>
      <c r="F16" s="65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  <c r="R16" s="1" t="b">
        <f>C16='[1]4a'!C16</f>
        <v>1</v>
      </c>
      <c r="S16" s="1" t="b">
        <f>D16='[1]4a'!D16</f>
        <v>1</v>
      </c>
      <c r="T16" s="1" t="b">
        <f>E16='[1]4a'!E16</f>
        <v>1</v>
      </c>
    </row>
    <row r="17" spans="1:20" x14ac:dyDescent="0.2">
      <c r="A17" s="38">
        <v>3</v>
      </c>
      <c r="B17" s="39"/>
      <c r="C17" s="93" t="s">
        <v>161</v>
      </c>
      <c r="D17" s="25" t="s">
        <v>70</v>
      </c>
      <c r="E17" s="95">
        <v>2</v>
      </c>
      <c r="F17" s="65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  <c r="R17" s="1" t="b">
        <f>C17='[1]4a'!C17</f>
        <v>1</v>
      </c>
      <c r="S17" s="1" t="b">
        <f>D17='[1]4a'!D17</f>
        <v>1</v>
      </c>
      <c r="T17" s="1" t="b">
        <f>E17='[1]4a'!E17</f>
        <v>1</v>
      </c>
    </row>
    <row r="18" spans="1:20" ht="22.5" x14ac:dyDescent="0.2">
      <c r="A18" s="38">
        <v>4</v>
      </c>
      <c r="B18" s="39"/>
      <c r="C18" s="93" t="s">
        <v>162</v>
      </c>
      <c r="D18" s="25" t="s">
        <v>56</v>
      </c>
      <c r="E18" s="95">
        <v>74.92</v>
      </c>
      <c r="F18" s="65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  <c r="R18" s="1" t="b">
        <f>C18='[1]4a'!C18</f>
        <v>1</v>
      </c>
      <c r="S18" s="1" t="b">
        <f>D18='[1]4a'!D18</f>
        <v>1</v>
      </c>
      <c r="T18" s="1" t="b">
        <f>E18='[1]4a'!E18</f>
        <v>1</v>
      </c>
    </row>
    <row r="19" spans="1:20" x14ac:dyDescent="0.2">
      <c r="A19" s="38">
        <v>5</v>
      </c>
      <c r="B19" s="39"/>
      <c r="C19" s="93" t="s">
        <v>163</v>
      </c>
      <c r="D19" s="25" t="s">
        <v>70</v>
      </c>
      <c r="E19" s="95">
        <v>1</v>
      </c>
      <c r="F19" s="65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  <c r="R19" s="1" t="b">
        <f>C19='[1]4a'!C19</f>
        <v>1</v>
      </c>
      <c r="S19" s="1" t="b">
        <f>D19='[1]4a'!D19</f>
        <v>1</v>
      </c>
      <c r="T19" s="1" t="b">
        <f>E19='[1]4a'!E19</f>
        <v>1</v>
      </c>
    </row>
    <row r="20" spans="1:20" x14ac:dyDescent="0.2">
      <c r="A20" s="94">
        <v>2</v>
      </c>
      <c r="B20" s="39"/>
      <c r="C20" s="92" t="s">
        <v>164</v>
      </c>
      <c r="D20" s="25"/>
      <c r="E20" s="64"/>
      <c r="F20" s="65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  <c r="R20" s="1" t="b">
        <f>C20='[1]4a'!C20</f>
        <v>1</v>
      </c>
      <c r="S20" s="1" t="b">
        <f>D20='[1]4a'!D20</f>
        <v>1</v>
      </c>
      <c r="T20" s="1" t="b">
        <f>E20='[1]4a'!E20</f>
        <v>1</v>
      </c>
    </row>
    <row r="21" spans="1:20" ht="22.5" x14ac:dyDescent="0.2">
      <c r="A21" s="38">
        <v>1</v>
      </c>
      <c r="B21" s="39"/>
      <c r="C21" s="93" t="s">
        <v>165</v>
      </c>
      <c r="D21" s="25" t="s">
        <v>70</v>
      </c>
      <c r="E21" s="95">
        <v>2</v>
      </c>
      <c r="F21" s="65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  <c r="R21" s="1" t="b">
        <f>C21='[1]4a'!C21</f>
        <v>1</v>
      </c>
      <c r="S21" s="1" t="b">
        <f>D21='[1]4a'!D21</f>
        <v>1</v>
      </c>
      <c r="T21" s="1" t="b">
        <f>E21='[1]4a'!E21</f>
        <v>1</v>
      </c>
    </row>
    <row r="22" spans="1:20" ht="22.5" x14ac:dyDescent="0.2">
      <c r="A22" s="38">
        <v>2</v>
      </c>
      <c r="B22" s="39"/>
      <c r="C22" s="96" t="s">
        <v>258</v>
      </c>
      <c r="D22" s="25" t="s">
        <v>70</v>
      </c>
      <c r="E22" s="95">
        <v>2</v>
      </c>
      <c r="F22" s="65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  <c r="R22" s="1" t="b">
        <f>C22='[1]4a'!C22</f>
        <v>1</v>
      </c>
      <c r="S22" s="1" t="b">
        <f>D22='[1]4a'!D22</f>
        <v>1</v>
      </c>
      <c r="T22" s="1" t="b">
        <f>E22='[1]4a'!E22</f>
        <v>1</v>
      </c>
    </row>
    <row r="23" spans="1:20" x14ac:dyDescent="0.2">
      <c r="A23" s="38">
        <v>3</v>
      </c>
      <c r="B23" s="39"/>
      <c r="C23" s="96" t="s">
        <v>166</v>
      </c>
      <c r="D23" s="25" t="s">
        <v>196</v>
      </c>
      <c r="E23" s="104">
        <v>1</v>
      </c>
      <c r="F23" s="65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  <c r="R23" s="1" t="b">
        <f>C23='[1]4a'!C23</f>
        <v>1</v>
      </c>
      <c r="S23" s="1" t="b">
        <f>D23='[1]4a'!D23</f>
        <v>1</v>
      </c>
      <c r="T23" s="1" t="b">
        <f>E23='[1]4a'!E23</f>
        <v>1</v>
      </c>
    </row>
    <row r="24" spans="1:20" x14ac:dyDescent="0.2">
      <c r="A24" s="38">
        <v>4</v>
      </c>
      <c r="B24" s="39"/>
      <c r="C24" s="96" t="s">
        <v>167</v>
      </c>
      <c r="D24" s="25" t="s">
        <v>196</v>
      </c>
      <c r="E24" s="104">
        <v>1</v>
      </c>
      <c r="F24" s="65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  <c r="R24" s="1" t="b">
        <f>C24='[1]4a'!C24</f>
        <v>1</v>
      </c>
      <c r="S24" s="1" t="b">
        <f>D24='[1]4a'!D24</f>
        <v>1</v>
      </c>
      <c r="T24" s="1" t="b">
        <f>E24='[1]4a'!E24</f>
        <v>1</v>
      </c>
    </row>
    <row r="25" spans="1:20" ht="22.5" x14ac:dyDescent="0.2">
      <c r="A25" s="38">
        <v>5</v>
      </c>
      <c r="B25" s="39"/>
      <c r="C25" s="93" t="s">
        <v>168</v>
      </c>
      <c r="D25" s="25" t="s">
        <v>56</v>
      </c>
      <c r="E25" s="95">
        <v>2.84</v>
      </c>
      <c r="F25" s="65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  <c r="R25" s="1" t="b">
        <f>C25='[1]4a'!C25</f>
        <v>1</v>
      </c>
      <c r="S25" s="1" t="b">
        <f>D25='[1]4a'!D25</f>
        <v>1</v>
      </c>
      <c r="T25" s="1" t="b">
        <f>E25='[1]4a'!E25</f>
        <v>1</v>
      </c>
    </row>
    <row r="26" spans="1:20" x14ac:dyDescent="0.2">
      <c r="A26" s="38">
        <v>6</v>
      </c>
      <c r="B26" s="39"/>
      <c r="C26" s="96" t="s">
        <v>169</v>
      </c>
      <c r="D26" s="25" t="s">
        <v>56</v>
      </c>
      <c r="E26" s="95">
        <v>2.98</v>
      </c>
      <c r="F26" s="65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  <c r="R26" s="1" t="b">
        <f>C26='[1]4a'!C26</f>
        <v>1</v>
      </c>
      <c r="S26" s="1" t="b">
        <f>D26='[1]4a'!D26</f>
        <v>1</v>
      </c>
      <c r="T26" s="1" t="b">
        <f>E26='[1]4a'!E26</f>
        <v>1</v>
      </c>
    </row>
    <row r="27" spans="1:20" ht="22.5" x14ac:dyDescent="0.2">
      <c r="A27" s="38">
        <v>7</v>
      </c>
      <c r="B27" s="39"/>
      <c r="C27" s="96" t="s">
        <v>170</v>
      </c>
      <c r="D27" s="25" t="s">
        <v>56</v>
      </c>
      <c r="E27" s="95">
        <v>2.84</v>
      </c>
      <c r="F27" s="65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  <c r="R27" s="1" t="b">
        <f>C27='[1]4a'!C27</f>
        <v>1</v>
      </c>
      <c r="S27" s="1" t="b">
        <f>D27='[1]4a'!D27</f>
        <v>1</v>
      </c>
      <c r="T27" s="1" t="b">
        <f>E27='[1]4a'!E27</f>
        <v>1</v>
      </c>
    </row>
    <row r="28" spans="1:20" x14ac:dyDescent="0.2">
      <c r="A28" s="38">
        <v>8</v>
      </c>
      <c r="B28" s="39"/>
      <c r="C28" s="93" t="s">
        <v>171</v>
      </c>
      <c r="D28" s="25" t="s">
        <v>62</v>
      </c>
      <c r="E28" s="95">
        <v>3.2</v>
      </c>
      <c r="F28" s="65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  <c r="R28" s="1" t="b">
        <f>C28='[1]4a'!C28</f>
        <v>1</v>
      </c>
      <c r="S28" s="1" t="b">
        <f>D28='[1]4a'!D28</f>
        <v>1</v>
      </c>
      <c r="T28" s="1" t="b">
        <f>E28='[1]4a'!E28</f>
        <v>1</v>
      </c>
    </row>
    <row r="29" spans="1:20" x14ac:dyDescent="0.2">
      <c r="A29" s="38">
        <v>9</v>
      </c>
      <c r="B29" s="39"/>
      <c r="C29" s="96" t="s">
        <v>264</v>
      </c>
      <c r="D29" s="25" t="s">
        <v>62</v>
      </c>
      <c r="E29" s="95">
        <v>3.68</v>
      </c>
      <c r="F29" s="65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  <c r="R29" s="1" t="b">
        <f>C29='[1]4a'!C29</f>
        <v>0</v>
      </c>
      <c r="S29" s="1" t="b">
        <f>D29='[1]4a'!D29</f>
        <v>1</v>
      </c>
      <c r="T29" s="1" t="b">
        <f>E29='[1]4a'!E29</f>
        <v>1</v>
      </c>
    </row>
    <row r="30" spans="1:20" x14ac:dyDescent="0.2">
      <c r="A30" s="38">
        <v>10</v>
      </c>
      <c r="B30" s="39"/>
      <c r="C30" s="96" t="s">
        <v>263</v>
      </c>
      <c r="D30" s="25" t="s">
        <v>77</v>
      </c>
      <c r="E30" s="95">
        <v>22.08</v>
      </c>
      <c r="F30" s="65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  <c r="R30" s="1" t="b">
        <f>C30='[1]4a'!C30</f>
        <v>0</v>
      </c>
      <c r="S30" s="1" t="b">
        <f>D30='[1]4a'!D30</f>
        <v>1</v>
      </c>
      <c r="T30" s="1" t="b">
        <f>E30='[1]4a'!E30</f>
        <v>1</v>
      </c>
    </row>
    <row r="31" spans="1:20" x14ac:dyDescent="0.2">
      <c r="A31" s="38">
        <v>11</v>
      </c>
      <c r="B31" s="39"/>
      <c r="C31" s="96" t="s">
        <v>409</v>
      </c>
      <c r="D31" s="25" t="s">
        <v>77</v>
      </c>
      <c r="E31" s="95">
        <v>4.05</v>
      </c>
      <c r="F31" s="65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  <c r="R31" s="1" t="b">
        <f>C31='[1]4a'!C31</f>
        <v>0</v>
      </c>
      <c r="S31" s="1" t="b">
        <f>D31='[1]4a'!D31</f>
        <v>1</v>
      </c>
      <c r="T31" s="1" t="b">
        <f>E31='[1]4a'!E31</f>
        <v>1</v>
      </c>
    </row>
    <row r="32" spans="1:20" ht="22.5" x14ac:dyDescent="0.2">
      <c r="A32" s="38">
        <v>12</v>
      </c>
      <c r="B32" s="39"/>
      <c r="C32" s="96" t="s">
        <v>172</v>
      </c>
      <c r="D32" s="25" t="s">
        <v>62</v>
      </c>
      <c r="E32" s="95">
        <v>3.68</v>
      </c>
      <c r="F32" s="65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  <c r="R32" s="1" t="b">
        <f>C32='[1]4a'!C32</f>
        <v>1</v>
      </c>
      <c r="S32" s="1" t="b">
        <f>D32='[1]4a'!D32</f>
        <v>1</v>
      </c>
      <c r="T32" s="1" t="b">
        <f>E32='[1]4a'!E32</f>
        <v>1</v>
      </c>
    </row>
    <row r="33" spans="1:20" x14ac:dyDescent="0.2">
      <c r="A33" s="38">
        <v>13</v>
      </c>
      <c r="B33" s="39"/>
      <c r="C33" s="96" t="s">
        <v>411</v>
      </c>
      <c r="D33" s="25" t="s">
        <v>83</v>
      </c>
      <c r="E33" s="95">
        <v>0.92</v>
      </c>
      <c r="F33" s="65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  <c r="R33" s="1" t="b">
        <f>C33='[1]4a'!C33</f>
        <v>0</v>
      </c>
      <c r="S33" s="1" t="b">
        <f>D33='[1]4a'!D33</f>
        <v>1</v>
      </c>
      <c r="T33" s="1" t="b">
        <f>E33='[1]4a'!E33</f>
        <v>1</v>
      </c>
    </row>
    <row r="34" spans="1:20" x14ac:dyDescent="0.2">
      <c r="A34" s="38">
        <v>14</v>
      </c>
      <c r="B34" s="39"/>
      <c r="C34" s="96" t="s">
        <v>412</v>
      </c>
      <c r="D34" s="25" t="s">
        <v>83</v>
      </c>
      <c r="E34" s="95">
        <v>1.29</v>
      </c>
      <c r="F34" s="65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  <c r="R34" s="1" t="b">
        <f>C34='[1]4a'!C34</f>
        <v>0</v>
      </c>
      <c r="S34" s="1" t="b">
        <f>D34='[1]4a'!D34</f>
        <v>1</v>
      </c>
      <c r="T34" s="1" t="b">
        <f>E34='[1]4a'!E34</f>
        <v>1</v>
      </c>
    </row>
    <row r="35" spans="1:20" x14ac:dyDescent="0.2">
      <c r="A35" s="94">
        <v>3</v>
      </c>
      <c r="B35" s="39"/>
      <c r="C35" s="92" t="s">
        <v>173</v>
      </c>
      <c r="D35" s="25"/>
      <c r="E35" s="64"/>
      <c r="F35" s="65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  <c r="R35" s="1" t="b">
        <f>C35='[1]4a'!C35</f>
        <v>1</v>
      </c>
      <c r="S35" s="1" t="b">
        <f>D35='[1]4a'!D35</f>
        <v>1</v>
      </c>
      <c r="T35" s="1" t="b">
        <f>E35='[1]4a'!E35</f>
        <v>1</v>
      </c>
    </row>
    <row r="36" spans="1:20" ht="22.5" x14ac:dyDescent="0.2">
      <c r="A36" s="38">
        <v>1</v>
      </c>
      <c r="B36" s="39"/>
      <c r="C36" s="93" t="s">
        <v>174</v>
      </c>
      <c r="D36" s="25" t="s">
        <v>70</v>
      </c>
      <c r="E36" s="95">
        <v>38</v>
      </c>
      <c r="F36" s="65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  <c r="R36" s="1" t="b">
        <f>C36='[1]4a'!C36</f>
        <v>1</v>
      </c>
      <c r="S36" s="1" t="b">
        <f>D36='[1]4a'!D36</f>
        <v>1</v>
      </c>
      <c r="T36" s="1" t="b">
        <f>E36='[1]4a'!E36</f>
        <v>1</v>
      </c>
    </row>
    <row r="37" spans="1:20" ht="22.5" x14ac:dyDescent="0.2">
      <c r="A37" s="38">
        <v>2</v>
      </c>
      <c r="B37" s="39"/>
      <c r="C37" s="96" t="s">
        <v>259</v>
      </c>
      <c r="D37" s="25" t="s">
        <v>70</v>
      </c>
      <c r="E37" s="95">
        <v>10</v>
      </c>
      <c r="F37" s="65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  <c r="R37" s="1" t="b">
        <f>C37='[1]4a'!C37</f>
        <v>1</v>
      </c>
      <c r="S37" s="1" t="b">
        <f>D37='[1]4a'!D37</f>
        <v>1</v>
      </c>
      <c r="T37" s="1" t="b">
        <f>E37='[1]4a'!E37</f>
        <v>1</v>
      </c>
    </row>
    <row r="38" spans="1:20" ht="22.5" x14ac:dyDescent="0.2">
      <c r="A38" s="38">
        <v>3</v>
      </c>
      <c r="B38" s="39"/>
      <c r="C38" s="96" t="s">
        <v>260</v>
      </c>
      <c r="D38" s="25" t="s">
        <v>70</v>
      </c>
      <c r="E38" s="95">
        <v>14</v>
      </c>
      <c r="F38" s="65"/>
      <c r="G38" s="63"/>
      <c r="H38" s="47"/>
      <c r="I38" s="63"/>
      <c r="J38" s="63"/>
      <c r="K38" s="48">
        <f t="shared" ref="K38:K39" si="7">SUM(H38:J38)</f>
        <v>0</v>
      </c>
      <c r="L38" s="49">
        <f t="shared" ref="L38:L39" si="8">ROUND(E38*F38,2)</f>
        <v>0</v>
      </c>
      <c r="M38" s="47">
        <f t="shared" ref="M38:M39" si="9">ROUND(H38*E38,2)</f>
        <v>0</v>
      </c>
      <c r="N38" s="47">
        <f t="shared" ref="N38:N39" si="10">ROUND(I38*E38,2)</f>
        <v>0</v>
      </c>
      <c r="O38" s="47">
        <f t="shared" ref="O38:O39" si="11">ROUND(J38*E38,2)</f>
        <v>0</v>
      </c>
      <c r="P38" s="48">
        <f t="shared" ref="P38:P39" si="12">SUM(M38:O38)</f>
        <v>0</v>
      </c>
      <c r="R38" s="1" t="b">
        <f>C38='[1]4a'!C38</f>
        <v>1</v>
      </c>
      <c r="S38" s="1" t="b">
        <f>D38='[1]4a'!D38</f>
        <v>1</v>
      </c>
      <c r="T38" s="1" t="b">
        <f>E38='[1]4a'!E38</f>
        <v>1</v>
      </c>
    </row>
    <row r="39" spans="1:20" ht="22.5" x14ac:dyDescent="0.2">
      <c r="A39" s="38">
        <v>4</v>
      </c>
      <c r="B39" s="39"/>
      <c r="C39" s="96" t="s">
        <v>261</v>
      </c>
      <c r="D39" s="25" t="s">
        <v>70</v>
      </c>
      <c r="E39" s="95">
        <v>14</v>
      </c>
      <c r="F39" s="65"/>
      <c r="G39" s="63"/>
      <c r="H39" s="47"/>
      <c r="I39" s="63"/>
      <c r="J39" s="63"/>
      <c r="K39" s="48">
        <f t="shared" si="7"/>
        <v>0</v>
      </c>
      <c r="L39" s="49">
        <f t="shared" si="8"/>
        <v>0</v>
      </c>
      <c r="M39" s="47">
        <f t="shared" si="9"/>
        <v>0</v>
      </c>
      <c r="N39" s="47">
        <f t="shared" si="10"/>
        <v>0</v>
      </c>
      <c r="O39" s="47">
        <f t="shared" si="11"/>
        <v>0</v>
      </c>
      <c r="P39" s="48">
        <f t="shared" si="12"/>
        <v>0</v>
      </c>
      <c r="R39" s="1" t="b">
        <f>C39='[1]4a'!C39</f>
        <v>1</v>
      </c>
      <c r="S39" s="1" t="b">
        <f>D39='[1]4a'!D39</f>
        <v>1</v>
      </c>
      <c r="T39" s="1" t="b">
        <f>E39='[1]4a'!E39</f>
        <v>1</v>
      </c>
    </row>
    <row r="40" spans="1:20" x14ac:dyDescent="0.2">
      <c r="A40" s="38">
        <v>5</v>
      </c>
      <c r="B40" s="39"/>
      <c r="C40" s="96" t="s">
        <v>166</v>
      </c>
      <c r="D40" s="25" t="s">
        <v>196</v>
      </c>
      <c r="E40" s="104">
        <v>1</v>
      </c>
      <c r="F40" s="65"/>
      <c r="G40" s="63"/>
      <c r="H40" s="47">
        <f t="shared" ref="H40:H41" si="13">ROUND(F40*G40,2)</f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  <c r="R40" s="1" t="b">
        <f>C40='[1]4a'!C40</f>
        <v>1</v>
      </c>
      <c r="S40" s="1" t="b">
        <f>D40='[1]4a'!D40</f>
        <v>1</v>
      </c>
      <c r="T40" s="1" t="b">
        <f>E40='[1]4a'!E40</f>
        <v>1</v>
      </c>
    </row>
    <row r="41" spans="1:20" x14ac:dyDescent="0.2">
      <c r="A41" s="38">
        <v>6</v>
      </c>
      <c r="B41" s="39"/>
      <c r="C41" s="96" t="s">
        <v>167</v>
      </c>
      <c r="D41" s="25" t="s">
        <v>196</v>
      </c>
      <c r="E41" s="104">
        <v>1</v>
      </c>
      <c r="F41" s="65"/>
      <c r="G41" s="63"/>
      <c r="H41" s="47">
        <f t="shared" si="13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  <c r="R41" s="1" t="b">
        <f>C41='[1]4a'!C41</f>
        <v>1</v>
      </c>
      <c r="S41" s="1" t="b">
        <f>D41='[1]4a'!D41</f>
        <v>1</v>
      </c>
      <c r="T41" s="1" t="b">
        <f>E41='[1]4a'!E41</f>
        <v>1</v>
      </c>
    </row>
    <row r="42" spans="1:20" ht="22.5" x14ac:dyDescent="0.2">
      <c r="A42" s="38">
        <v>7</v>
      </c>
      <c r="B42" s="39"/>
      <c r="C42" s="93" t="s">
        <v>168</v>
      </c>
      <c r="D42" s="25" t="s">
        <v>56</v>
      </c>
      <c r="E42" s="95">
        <v>54.28</v>
      </c>
      <c r="F42" s="65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  <c r="R42" s="1" t="b">
        <f>C42='[1]4a'!C42</f>
        <v>1</v>
      </c>
      <c r="S42" s="1" t="b">
        <f>D42='[1]4a'!D42</f>
        <v>1</v>
      </c>
      <c r="T42" s="1" t="b">
        <f>E42='[1]4a'!E42</f>
        <v>1</v>
      </c>
    </row>
    <row r="43" spans="1:20" ht="22.5" x14ac:dyDescent="0.2">
      <c r="A43" s="38">
        <v>8</v>
      </c>
      <c r="B43" s="39"/>
      <c r="C43" s="96" t="s">
        <v>410</v>
      </c>
      <c r="D43" s="25" t="s">
        <v>56</v>
      </c>
      <c r="E43" s="95">
        <v>56.99</v>
      </c>
      <c r="F43" s="65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  <c r="R43" s="1" t="b">
        <f>C43='[1]4a'!C43</f>
        <v>0</v>
      </c>
      <c r="S43" s="1" t="b">
        <f>D43='[1]4a'!D43</f>
        <v>1</v>
      </c>
      <c r="T43" s="1" t="b">
        <f>E43='[1]4a'!E43</f>
        <v>1</v>
      </c>
    </row>
    <row r="44" spans="1:20" ht="22.5" x14ac:dyDescent="0.2">
      <c r="A44" s="38">
        <v>9</v>
      </c>
      <c r="B44" s="39"/>
      <c r="C44" s="96" t="s">
        <v>170</v>
      </c>
      <c r="D44" s="25" t="s">
        <v>56</v>
      </c>
      <c r="E44" s="95">
        <v>54.28</v>
      </c>
      <c r="F44" s="65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  <c r="R44" s="1" t="b">
        <f>C44='[1]4a'!C44</f>
        <v>1</v>
      </c>
      <c r="S44" s="1" t="b">
        <f>D44='[1]4a'!D44</f>
        <v>1</v>
      </c>
      <c r="T44" s="1" t="b">
        <f>E44='[1]4a'!E44</f>
        <v>1</v>
      </c>
    </row>
    <row r="45" spans="1:20" x14ac:dyDescent="0.2">
      <c r="A45" s="38">
        <v>10</v>
      </c>
      <c r="B45" s="39"/>
      <c r="C45" s="93" t="s">
        <v>171</v>
      </c>
      <c r="D45" s="25" t="s">
        <v>62</v>
      </c>
      <c r="E45" s="95">
        <v>61.07</v>
      </c>
      <c r="F45" s="65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  <c r="R45" s="1" t="b">
        <f>C45='[1]4a'!C45</f>
        <v>1</v>
      </c>
      <c r="S45" s="1" t="b">
        <f>D45='[1]4a'!D45</f>
        <v>1</v>
      </c>
      <c r="T45" s="1" t="b">
        <f>E45='[1]4a'!E45</f>
        <v>1</v>
      </c>
    </row>
    <row r="46" spans="1:20" x14ac:dyDescent="0.2">
      <c r="A46" s="38">
        <v>11</v>
      </c>
      <c r="B46" s="39"/>
      <c r="C46" s="96" t="s">
        <v>264</v>
      </c>
      <c r="D46" s="25" t="s">
        <v>62</v>
      </c>
      <c r="E46" s="95">
        <v>70.23</v>
      </c>
      <c r="F46" s="65"/>
      <c r="G46" s="63"/>
      <c r="H46" s="47">
        <f t="shared" si="0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  <c r="R46" s="1" t="b">
        <f>C46='[1]4a'!C46</f>
        <v>1</v>
      </c>
      <c r="S46" s="1" t="b">
        <f>D46='[1]4a'!D46</f>
        <v>1</v>
      </c>
      <c r="T46" s="1" t="b">
        <f>E46='[1]4a'!E46</f>
        <v>1</v>
      </c>
    </row>
    <row r="47" spans="1:20" x14ac:dyDescent="0.2">
      <c r="A47" s="38">
        <v>12</v>
      </c>
      <c r="B47" s="39"/>
      <c r="C47" s="96" t="s">
        <v>263</v>
      </c>
      <c r="D47" s="25" t="s">
        <v>77</v>
      </c>
      <c r="E47" s="95">
        <v>421.38</v>
      </c>
      <c r="F47" s="65"/>
      <c r="G47" s="63"/>
      <c r="H47" s="47">
        <f t="shared" si="0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  <c r="R47" s="1" t="b">
        <f>C47='[1]4a'!C47</f>
        <v>1</v>
      </c>
      <c r="S47" s="1" t="b">
        <f>D47='[1]4a'!D47</f>
        <v>1</v>
      </c>
      <c r="T47" s="1" t="b">
        <f>E47='[1]4a'!E47</f>
        <v>1</v>
      </c>
    </row>
    <row r="48" spans="1:20" x14ac:dyDescent="0.2">
      <c r="A48" s="38">
        <v>13</v>
      </c>
      <c r="B48" s="39"/>
      <c r="C48" s="96" t="s">
        <v>409</v>
      </c>
      <c r="D48" s="25" t="s">
        <v>77</v>
      </c>
      <c r="E48" s="95">
        <v>77.25</v>
      </c>
      <c r="F48" s="65"/>
      <c r="G48" s="63"/>
      <c r="H48" s="47">
        <f t="shared" si="0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  <c r="R48" s="1" t="b">
        <f>C48='[1]4a'!C48</f>
        <v>0</v>
      </c>
      <c r="S48" s="1" t="b">
        <f>D48='[1]4a'!D48</f>
        <v>1</v>
      </c>
      <c r="T48" s="1" t="b">
        <f>E48='[1]4a'!E48</f>
        <v>1</v>
      </c>
    </row>
    <row r="49" spans="1:20" ht="22.5" x14ac:dyDescent="0.2">
      <c r="A49" s="38">
        <v>14</v>
      </c>
      <c r="B49" s="39"/>
      <c r="C49" s="96" t="s">
        <v>172</v>
      </c>
      <c r="D49" s="25" t="s">
        <v>62</v>
      </c>
      <c r="E49" s="95">
        <v>70.23</v>
      </c>
      <c r="F49" s="65"/>
      <c r="G49" s="63"/>
      <c r="H49" s="47">
        <f t="shared" si="0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  <c r="R49" s="1" t="b">
        <f>C49='[1]4a'!C49</f>
        <v>1</v>
      </c>
      <c r="S49" s="1" t="b">
        <f>D49='[1]4a'!D49</f>
        <v>1</v>
      </c>
      <c r="T49" s="1" t="b">
        <f>E49='[1]4a'!E49</f>
        <v>1</v>
      </c>
    </row>
    <row r="50" spans="1:20" x14ac:dyDescent="0.2">
      <c r="A50" s="38">
        <v>15</v>
      </c>
      <c r="B50" s="39"/>
      <c r="C50" s="96" t="s">
        <v>411</v>
      </c>
      <c r="D50" s="25" t="s">
        <v>83</v>
      </c>
      <c r="E50" s="95">
        <v>17.559999999999999</v>
      </c>
      <c r="F50" s="65"/>
      <c r="G50" s="63"/>
      <c r="H50" s="47">
        <f t="shared" si="0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  <c r="R50" s="1" t="b">
        <f>C50='[1]4a'!C50</f>
        <v>0</v>
      </c>
      <c r="S50" s="1" t="b">
        <f>D50='[1]4a'!D50</f>
        <v>1</v>
      </c>
      <c r="T50" s="1" t="b">
        <f>E50='[1]4a'!E50</f>
        <v>1</v>
      </c>
    </row>
    <row r="51" spans="1:20" x14ac:dyDescent="0.2">
      <c r="A51" s="38">
        <v>16</v>
      </c>
      <c r="B51" s="39"/>
      <c r="C51" s="96" t="s">
        <v>412</v>
      </c>
      <c r="D51" s="25" t="s">
        <v>83</v>
      </c>
      <c r="E51" s="95">
        <v>24.58</v>
      </c>
      <c r="F51" s="65"/>
      <c r="G51" s="63"/>
      <c r="H51" s="47">
        <f t="shared" si="0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  <c r="R51" s="1" t="b">
        <f>C51='[1]4a'!C51</f>
        <v>0</v>
      </c>
      <c r="S51" s="1" t="b">
        <f>D51='[1]4a'!D51</f>
        <v>1</v>
      </c>
      <c r="T51" s="1" t="b">
        <f>E51='[1]4a'!E51</f>
        <v>1</v>
      </c>
    </row>
    <row r="52" spans="1:20" x14ac:dyDescent="0.2">
      <c r="A52" s="94">
        <v>4</v>
      </c>
      <c r="B52" s="39"/>
      <c r="C52" s="92" t="s">
        <v>175</v>
      </c>
      <c r="D52" s="25"/>
      <c r="E52" s="64"/>
      <c r="F52" s="65"/>
      <c r="G52" s="63"/>
      <c r="H52" s="47">
        <f t="shared" si="0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  <c r="R52" s="1" t="b">
        <f>C52='[1]4a'!C52</f>
        <v>1</v>
      </c>
      <c r="S52" s="1" t="b">
        <f>D52='[1]4a'!D52</f>
        <v>1</v>
      </c>
      <c r="T52" s="1" t="b">
        <f>E52='[1]4a'!E52</f>
        <v>1</v>
      </c>
    </row>
    <row r="53" spans="1:20" ht="33.75" x14ac:dyDescent="0.2">
      <c r="A53" s="38">
        <v>1</v>
      </c>
      <c r="B53" s="39"/>
      <c r="C53" s="93" t="s">
        <v>262</v>
      </c>
      <c r="D53" s="25" t="s">
        <v>70</v>
      </c>
      <c r="E53" s="95">
        <v>1</v>
      </c>
      <c r="F53" s="65"/>
      <c r="G53" s="63"/>
      <c r="H53" s="47">
        <f t="shared" si="0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  <c r="R53" s="1" t="b">
        <f>C53='[1]4a'!C53</f>
        <v>1</v>
      </c>
      <c r="S53" s="1" t="b">
        <f>D53='[1]4a'!D53</f>
        <v>1</v>
      </c>
      <c r="T53" s="1" t="b">
        <f>E53='[1]4a'!E53</f>
        <v>1</v>
      </c>
    </row>
    <row r="54" spans="1:20" x14ac:dyDescent="0.2">
      <c r="A54" s="38">
        <v>2</v>
      </c>
      <c r="B54" s="39"/>
      <c r="C54" s="93" t="s">
        <v>176</v>
      </c>
      <c r="D54" s="25" t="s">
        <v>70</v>
      </c>
      <c r="E54" s="95">
        <v>1</v>
      </c>
      <c r="F54" s="65"/>
      <c r="G54" s="63"/>
      <c r="H54" s="47">
        <f t="shared" si="0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  <c r="R54" s="1" t="b">
        <f>C54='[1]4a'!C54</f>
        <v>1</v>
      </c>
      <c r="S54" s="1" t="b">
        <f>D54='[1]4a'!D54</f>
        <v>1</v>
      </c>
      <c r="T54" s="1" t="b">
        <f>E54='[1]4a'!E54</f>
        <v>1</v>
      </c>
    </row>
    <row r="55" spans="1:20" x14ac:dyDescent="0.2">
      <c r="A55" s="38">
        <v>3</v>
      </c>
      <c r="B55" s="39"/>
      <c r="C55" s="96" t="s">
        <v>177</v>
      </c>
      <c r="D55" s="25" t="s">
        <v>70</v>
      </c>
      <c r="E55" s="95">
        <v>1</v>
      </c>
      <c r="F55" s="65"/>
      <c r="G55" s="63"/>
      <c r="H55" s="47">
        <f t="shared" si="0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  <c r="Q55" s="1" t="s">
        <v>422</v>
      </c>
      <c r="R55" s="1" t="b">
        <f>C55='[1]4a'!C55</f>
        <v>1</v>
      </c>
      <c r="S55" s="1" t="b">
        <f>D55='[1]4a'!D55</f>
        <v>0</v>
      </c>
      <c r="T55" s="1" t="b">
        <f>E55='[1]4a'!E55</f>
        <v>1</v>
      </c>
    </row>
    <row r="56" spans="1:20" ht="22.5" x14ac:dyDescent="0.2">
      <c r="A56" s="38">
        <v>4</v>
      </c>
      <c r="B56" s="39"/>
      <c r="C56" s="96" t="s">
        <v>178</v>
      </c>
      <c r="D56" s="25" t="s">
        <v>70</v>
      </c>
      <c r="E56" s="95">
        <v>1</v>
      </c>
      <c r="F56" s="65"/>
      <c r="G56" s="63"/>
      <c r="H56" s="47">
        <f t="shared" si="0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  <c r="Q56" s="1" t="s">
        <v>422</v>
      </c>
      <c r="R56" s="1" t="b">
        <f>C56='[1]4a'!C56</f>
        <v>1</v>
      </c>
      <c r="S56" s="1" t="b">
        <f>D56='[1]4a'!D56</f>
        <v>0</v>
      </c>
      <c r="T56" s="1" t="b">
        <f>E56='[1]4a'!E56</f>
        <v>1</v>
      </c>
    </row>
    <row r="57" spans="1:20" x14ac:dyDescent="0.2">
      <c r="A57" s="38">
        <v>5</v>
      </c>
      <c r="B57" s="39"/>
      <c r="C57" s="96" t="s">
        <v>179</v>
      </c>
      <c r="D57" s="25" t="s">
        <v>196</v>
      </c>
      <c r="E57" s="95">
        <v>1</v>
      </c>
      <c r="F57" s="65"/>
      <c r="G57" s="63"/>
      <c r="H57" s="47">
        <f t="shared" si="0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  <c r="Q57" s="1" t="s">
        <v>422</v>
      </c>
      <c r="R57" s="1" t="b">
        <f>C57='[1]4a'!C57</f>
        <v>1</v>
      </c>
      <c r="S57" s="1" t="b">
        <f>D57='[1]4a'!D57</f>
        <v>0</v>
      </c>
      <c r="T57" s="1" t="b">
        <f>E57='[1]4a'!E57</f>
        <v>1</v>
      </c>
    </row>
    <row r="58" spans="1:20" ht="22.5" x14ac:dyDescent="0.2">
      <c r="A58" s="38">
        <v>6</v>
      </c>
      <c r="B58" s="39"/>
      <c r="C58" s="96" t="s">
        <v>180</v>
      </c>
      <c r="D58" s="25" t="s">
        <v>196</v>
      </c>
      <c r="E58" s="95">
        <v>1</v>
      </c>
      <c r="F58" s="65"/>
      <c r="G58" s="63"/>
      <c r="H58" s="47">
        <f t="shared" si="0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  <c r="Q58" s="1" t="s">
        <v>422</v>
      </c>
      <c r="R58" s="1" t="b">
        <f>C58='[1]4a'!C58</f>
        <v>1</v>
      </c>
      <c r="S58" s="1" t="b">
        <f>D58='[1]4a'!D58</f>
        <v>0</v>
      </c>
      <c r="T58" s="1" t="b">
        <f>E58='[1]4a'!E58</f>
        <v>1</v>
      </c>
    </row>
    <row r="59" spans="1:20" x14ac:dyDescent="0.2">
      <c r="A59" s="38">
        <v>7</v>
      </c>
      <c r="B59" s="39"/>
      <c r="C59" s="96" t="s">
        <v>112</v>
      </c>
      <c r="D59" s="25" t="s">
        <v>196</v>
      </c>
      <c r="E59" s="95">
        <v>1</v>
      </c>
      <c r="F59" s="65"/>
      <c r="G59" s="63"/>
      <c r="H59" s="47">
        <f t="shared" si="0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  <c r="Q59" s="1" t="s">
        <v>422</v>
      </c>
      <c r="R59" s="1" t="b">
        <f>C59='[1]4a'!C59</f>
        <v>1</v>
      </c>
      <c r="S59" s="1" t="b">
        <f>D59='[1]4a'!D59</f>
        <v>0</v>
      </c>
      <c r="T59" s="1" t="b">
        <f>E59='[1]4a'!E59</f>
        <v>1</v>
      </c>
    </row>
    <row r="60" spans="1:20" x14ac:dyDescent="0.2">
      <c r="A60" s="94">
        <v>5</v>
      </c>
      <c r="B60" s="39"/>
      <c r="C60" s="92" t="s">
        <v>265</v>
      </c>
      <c r="D60" s="25"/>
      <c r="E60" s="64"/>
      <c r="F60" s="65"/>
      <c r="G60" s="63"/>
      <c r="H60" s="47">
        <f t="shared" si="0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  <c r="R60" s="1" t="b">
        <f>C60='[1]4a'!C60</f>
        <v>1</v>
      </c>
      <c r="S60" s="1" t="b">
        <f>D60='[1]4a'!D60</f>
        <v>1</v>
      </c>
      <c r="T60" s="1" t="b">
        <f>E60='[1]4a'!E60</f>
        <v>1</v>
      </c>
    </row>
    <row r="61" spans="1:20" ht="45" x14ac:dyDescent="0.2">
      <c r="A61" s="38">
        <v>1</v>
      </c>
      <c r="B61" s="39"/>
      <c r="C61" s="93" t="s">
        <v>402</v>
      </c>
      <c r="D61" s="25" t="s">
        <v>157</v>
      </c>
      <c r="E61" s="95">
        <v>1</v>
      </c>
      <c r="F61" s="65"/>
      <c r="G61" s="63"/>
      <c r="H61" s="47">
        <f t="shared" si="0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  <c r="Q61" s="1" t="s">
        <v>422</v>
      </c>
      <c r="R61" s="1" t="b">
        <f>C61='[1]4a'!C61</f>
        <v>0</v>
      </c>
      <c r="S61" s="1" t="b">
        <f>D61='[1]4a'!D61</f>
        <v>1</v>
      </c>
      <c r="T61" s="1" t="b">
        <f>E61='[1]4a'!E61</f>
        <v>1</v>
      </c>
    </row>
    <row r="62" spans="1:20" x14ac:dyDescent="0.2">
      <c r="A62" s="94">
        <v>6</v>
      </c>
      <c r="B62" s="39"/>
      <c r="C62" s="92" t="s">
        <v>155</v>
      </c>
      <c r="D62" s="25"/>
      <c r="E62" s="64"/>
      <c r="F62" s="65"/>
      <c r="G62" s="63"/>
      <c r="H62" s="47">
        <f t="shared" si="0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  <c r="R62" s="1" t="b">
        <f>C62='[1]4a'!C62</f>
        <v>1</v>
      </c>
      <c r="S62" s="1" t="b">
        <f>D62='[1]4a'!D62</f>
        <v>1</v>
      </c>
      <c r="T62" s="1" t="b">
        <f>E62='[1]4a'!E62</f>
        <v>1</v>
      </c>
    </row>
    <row r="63" spans="1:20" x14ac:dyDescent="0.2">
      <c r="A63" s="38">
        <v>1</v>
      </c>
      <c r="B63" s="39"/>
      <c r="C63" s="93" t="s">
        <v>181</v>
      </c>
      <c r="D63" s="25" t="s">
        <v>56</v>
      </c>
      <c r="E63" s="95">
        <v>72.08</v>
      </c>
      <c r="F63" s="65"/>
      <c r="G63" s="63"/>
      <c r="H63" s="47">
        <f t="shared" si="0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  <c r="R63" s="1" t="b">
        <f>C63='[1]4a'!C63</f>
        <v>1</v>
      </c>
      <c r="S63" s="1" t="b">
        <f>D63='[1]4a'!D63</f>
        <v>1</v>
      </c>
      <c r="T63" s="1" t="b">
        <f>E63='[1]4a'!E63</f>
        <v>1</v>
      </c>
    </row>
    <row r="64" spans="1:20" x14ac:dyDescent="0.2">
      <c r="A64" s="38">
        <v>2</v>
      </c>
      <c r="B64" s="39"/>
      <c r="C64" s="96" t="s">
        <v>253</v>
      </c>
      <c r="D64" s="25" t="s">
        <v>56</v>
      </c>
      <c r="E64" s="95">
        <v>82.89</v>
      </c>
      <c r="F64" s="65"/>
      <c r="G64" s="63"/>
      <c r="H64" s="47">
        <f t="shared" si="0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  <c r="R64" s="1" t="b">
        <f>C64='[1]4a'!C64</f>
        <v>0</v>
      </c>
      <c r="S64" s="1" t="b">
        <f>D64='[1]4a'!D64</f>
        <v>1</v>
      </c>
      <c r="T64" s="1" t="b">
        <f>E64='[1]4a'!E64</f>
        <v>1</v>
      </c>
    </row>
    <row r="65" spans="1:20" x14ac:dyDescent="0.2">
      <c r="A65" s="38">
        <v>3</v>
      </c>
      <c r="B65" s="39"/>
      <c r="C65" s="96" t="s">
        <v>85</v>
      </c>
      <c r="D65" s="25" t="s">
        <v>56</v>
      </c>
      <c r="E65" s="95">
        <v>72.08</v>
      </c>
      <c r="F65" s="65"/>
      <c r="G65" s="63"/>
      <c r="H65" s="47">
        <f t="shared" si="0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  <c r="R65" s="1" t="b">
        <f>C65='[1]4a'!C65</f>
        <v>1</v>
      </c>
      <c r="S65" s="1" t="b">
        <f>D65='[1]4a'!D65</f>
        <v>1</v>
      </c>
      <c r="T65" s="1" t="b">
        <f>E65='[1]4a'!E65</f>
        <v>1</v>
      </c>
    </row>
    <row r="66" spans="1:20" x14ac:dyDescent="0.2">
      <c r="A66" s="38">
        <v>4</v>
      </c>
      <c r="B66" s="39"/>
      <c r="C66" s="93" t="s">
        <v>182</v>
      </c>
      <c r="D66" s="25" t="s">
        <v>62</v>
      </c>
      <c r="E66" s="95">
        <v>2.2000000000000002</v>
      </c>
      <c r="F66" s="65"/>
      <c r="G66" s="63"/>
      <c r="H66" s="47">
        <f t="shared" si="0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  <c r="R66" s="1" t="b">
        <f>C66='[1]4a'!C66</f>
        <v>1</v>
      </c>
      <c r="S66" s="1" t="b">
        <f>D66='[1]4a'!D66</f>
        <v>1</v>
      </c>
      <c r="T66" s="1" t="b">
        <f>E66='[1]4a'!E66</f>
        <v>1</v>
      </c>
    </row>
    <row r="67" spans="1:20" ht="12" thickBot="1" x14ac:dyDescent="0.25">
      <c r="A67" s="38">
        <v>5</v>
      </c>
      <c r="B67" s="39"/>
      <c r="C67" s="96" t="s">
        <v>403</v>
      </c>
      <c r="D67" s="25" t="s">
        <v>62</v>
      </c>
      <c r="E67" s="95">
        <v>2.2000000000000002</v>
      </c>
      <c r="F67" s="65"/>
      <c r="G67" s="63"/>
      <c r="H67" s="47">
        <f t="shared" si="0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  <c r="R67" s="1" t="b">
        <f>C67='[1]4a'!C67</f>
        <v>0</v>
      </c>
      <c r="S67" s="1" t="b">
        <f>D67='[1]4a'!D67</f>
        <v>1</v>
      </c>
      <c r="T67" s="1" t="b">
        <f>E67='[1]4a'!E67</f>
        <v>1</v>
      </c>
    </row>
    <row r="68" spans="1:20" ht="12" thickBot="1" x14ac:dyDescent="0.25">
      <c r="A68" s="224" t="s">
        <v>241</v>
      </c>
      <c r="B68" s="225"/>
      <c r="C68" s="225"/>
      <c r="D68" s="225"/>
      <c r="E68" s="225"/>
      <c r="F68" s="225"/>
      <c r="G68" s="225"/>
      <c r="H68" s="225"/>
      <c r="I68" s="225"/>
      <c r="J68" s="225"/>
      <c r="K68" s="226"/>
      <c r="L68" s="66">
        <f>SUM(L14:L67)</f>
        <v>0</v>
      </c>
      <c r="M68" s="67">
        <f>SUM(M14:M67)</f>
        <v>0</v>
      </c>
      <c r="N68" s="67">
        <f>SUM(N14:N67)</f>
        <v>0</v>
      </c>
      <c r="O68" s="67">
        <f>SUM(O14:O67)</f>
        <v>0</v>
      </c>
      <c r="P68" s="68">
        <f>SUM(P14:P67)</f>
        <v>0</v>
      </c>
    </row>
    <row r="69" spans="1:20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20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0" x14ac:dyDescent="0.2">
      <c r="A71" s="1" t="s">
        <v>14</v>
      </c>
      <c r="B71" s="17"/>
      <c r="C71" s="223">
        <f>'Kops a'!C32:H32</f>
        <v>0</v>
      </c>
      <c r="D71" s="223"/>
      <c r="E71" s="223"/>
      <c r="F71" s="223"/>
      <c r="G71" s="223"/>
      <c r="H71" s="223"/>
      <c r="I71" s="17"/>
      <c r="J71" s="17"/>
      <c r="K71" s="17"/>
      <c r="L71" s="17"/>
      <c r="M71" s="17"/>
      <c r="N71" s="17"/>
      <c r="O71" s="17"/>
      <c r="P71" s="17"/>
    </row>
    <row r="72" spans="1:20" x14ac:dyDescent="0.2">
      <c r="A72" s="17"/>
      <c r="B72" s="17"/>
      <c r="C72" s="156" t="s">
        <v>15</v>
      </c>
      <c r="D72" s="156"/>
      <c r="E72" s="156"/>
      <c r="F72" s="156"/>
      <c r="G72" s="156"/>
      <c r="H72" s="156"/>
      <c r="I72" s="17"/>
      <c r="J72" s="17"/>
      <c r="K72" s="17"/>
      <c r="L72" s="17"/>
      <c r="M72" s="17"/>
      <c r="N72" s="17"/>
      <c r="O72" s="17"/>
      <c r="P72" s="17"/>
    </row>
    <row r="73" spans="1:20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20" x14ac:dyDescent="0.2">
      <c r="A74" s="85" t="str">
        <f>'Kops a'!A35</f>
        <v>Tāme sastādīta</v>
      </c>
      <c r="B74" s="86"/>
      <c r="C74" s="86"/>
      <c r="D74" s="86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20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20" x14ac:dyDescent="0.2">
      <c r="A76" s="1" t="s">
        <v>37</v>
      </c>
      <c r="B76" s="17"/>
      <c r="C76" s="223">
        <f>'Kops a'!C37:H37</f>
        <v>0</v>
      </c>
      <c r="D76" s="223"/>
      <c r="E76" s="223"/>
      <c r="F76" s="223"/>
      <c r="G76" s="223"/>
      <c r="H76" s="223"/>
      <c r="I76" s="17"/>
      <c r="J76" s="17"/>
      <c r="K76" s="17"/>
      <c r="L76" s="17"/>
      <c r="M76" s="17"/>
      <c r="N76" s="17"/>
      <c r="O76" s="17"/>
      <c r="P76" s="17"/>
    </row>
    <row r="77" spans="1:20" x14ac:dyDescent="0.2">
      <c r="A77" s="17"/>
      <c r="B77" s="17"/>
      <c r="C77" s="156" t="s">
        <v>15</v>
      </c>
      <c r="D77" s="156"/>
      <c r="E77" s="156"/>
      <c r="F77" s="156"/>
      <c r="G77" s="156"/>
      <c r="H77" s="156"/>
      <c r="I77" s="17"/>
      <c r="J77" s="17"/>
      <c r="K77" s="17"/>
      <c r="L77" s="17"/>
      <c r="M77" s="17"/>
      <c r="N77" s="17"/>
      <c r="O77" s="17"/>
      <c r="P77" s="17"/>
    </row>
    <row r="78" spans="1:20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20" x14ac:dyDescent="0.2">
      <c r="A79" s="85" t="s">
        <v>54</v>
      </c>
      <c r="B79" s="86"/>
      <c r="C79" s="90">
        <f>'Kops a'!C40</f>
        <v>0</v>
      </c>
      <c r="D79" s="50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20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</sheetData>
  <mergeCells count="22">
    <mergeCell ref="C77:H77"/>
    <mergeCell ref="C4:I4"/>
    <mergeCell ref="F12:K12"/>
    <mergeCell ref="J9:M9"/>
    <mergeCell ref="D8:L8"/>
    <mergeCell ref="A68:K68"/>
    <mergeCell ref="C71:H71"/>
    <mergeCell ref="C72:H72"/>
    <mergeCell ref="C76:H76"/>
    <mergeCell ref="A9:I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4:J15 A23:C24 I25:I39 I67:J67 B40:C41 A25:G37 B38:G39 B42:G51 A38:A51 I42:I66 A14:G22 I16:I22 J16:J66 A52:G56 A60:G67 A57:C59 E57:G59">
    <cfRule type="cellIs" dxfId="119" priority="34" operator="equal">
      <formula>0</formula>
    </cfRule>
  </conditionalFormatting>
  <conditionalFormatting sqref="N9:O9 H25:H39 H42:H67 H14:H22 K14:P67">
    <cfRule type="cellIs" dxfId="118" priority="33" operator="equal">
      <formula>0</formula>
    </cfRule>
  </conditionalFormatting>
  <conditionalFormatting sqref="C2:I2">
    <cfRule type="cellIs" dxfId="117" priority="30" operator="equal">
      <formula>0</formula>
    </cfRule>
  </conditionalFormatting>
  <conditionalFormatting sqref="O10">
    <cfRule type="cellIs" dxfId="116" priority="29" operator="equal">
      <formula>"20__. gada __. _________"</formula>
    </cfRule>
  </conditionalFormatting>
  <conditionalFormatting sqref="A68:K68">
    <cfRule type="containsText" dxfId="115" priority="28" operator="containsText" text="Tiešās izmaksas kopā, t. sk. darba devēja sociālais nodoklis __.__% ">
      <formula>NOT(ISERROR(SEARCH("Tiešās izmaksas kopā, t. sk. darba devēja sociālais nodoklis __.__% ",A68)))</formula>
    </cfRule>
  </conditionalFormatting>
  <conditionalFormatting sqref="L68:P68">
    <cfRule type="cellIs" dxfId="114" priority="23" operator="equal">
      <formula>0</formula>
    </cfRule>
  </conditionalFormatting>
  <conditionalFormatting sqref="C4:I4">
    <cfRule type="cellIs" dxfId="113" priority="22" operator="equal">
      <formula>0</formula>
    </cfRule>
  </conditionalFormatting>
  <conditionalFormatting sqref="D5:L8">
    <cfRule type="cellIs" dxfId="112" priority="19" operator="equal">
      <formula>0</formula>
    </cfRule>
  </conditionalFormatting>
  <conditionalFormatting sqref="P10">
    <cfRule type="cellIs" dxfId="111" priority="15" operator="equal">
      <formula>"20__. gada __. _________"</formula>
    </cfRule>
  </conditionalFormatting>
  <conditionalFormatting sqref="C76:H76">
    <cfRule type="cellIs" dxfId="110" priority="12" operator="equal">
      <formula>0</formula>
    </cfRule>
  </conditionalFormatting>
  <conditionalFormatting sqref="C71:H71">
    <cfRule type="cellIs" dxfId="109" priority="11" operator="equal">
      <formula>0</formula>
    </cfRule>
  </conditionalFormatting>
  <conditionalFormatting sqref="C76:H76 C79 C71:H71">
    <cfRule type="cellIs" dxfId="108" priority="10" operator="equal">
      <formula>0</formula>
    </cfRule>
  </conditionalFormatting>
  <conditionalFormatting sqref="D1">
    <cfRule type="cellIs" dxfId="107" priority="9" operator="equal">
      <formula>0</formula>
    </cfRule>
  </conditionalFormatting>
  <conditionalFormatting sqref="A9">
    <cfRule type="containsText" dxfId="106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D23:G24 I23:I24">
    <cfRule type="cellIs" dxfId="105" priority="7" operator="equal">
      <formula>0</formula>
    </cfRule>
  </conditionalFormatting>
  <conditionalFormatting sqref="H23:H24">
    <cfRule type="cellIs" dxfId="104" priority="6" operator="equal">
      <formula>0</formula>
    </cfRule>
  </conditionalFormatting>
  <conditionalFormatting sqref="D40:G41 I40:I41">
    <cfRule type="cellIs" dxfId="103" priority="5" operator="equal">
      <formula>0</formula>
    </cfRule>
  </conditionalFormatting>
  <conditionalFormatting sqref="H40:H41">
    <cfRule type="cellIs" dxfId="102" priority="4" operator="equal">
      <formula>0</formula>
    </cfRule>
  </conditionalFormatting>
  <conditionalFormatting sqref="D57">
    <cfRule type="cellIs" dxfId="101" priority="3" operator="equal">
      <formula>0</formula>
    </cfRule>
  </conditionalFormatting>
  <conditionalFormatting sqref="D59">
    <cfRule type="cellIs" dxfId="100" priority="2" operator="equal">
      <formula>0</formula>
    </cfRule>
  </conditionalFormatting>
  <conditionalFormatting sqref="D58">
    <cfRule type="cellIs" dxfId="99" priority="1" operator="equal">
      <formula>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0B610FE1-6F17-46AF-982B-27B20E80701D}">
            <xm:f>NOT(ISERROR(SEARCH("Tāme sastādīta ____. gada ___. ______________",A74)))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A74</xm:sqref>
        </x14:conditionalFormatting>
        <x14:conditionalFormatting xmlns:xm="http://schemas.microsoft.com/office/excel/2006/main">
          <x14:cfRule type="containsText" priority="13" operator="containsText" id="{F3EAEDA8-031E-4BF8-B71A-4A6D64C3BFEB}">
            <xm:f>NOT(ISERROR(SEARCH("Sertifikāta Nr. _________________________________",A79)))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tabColor rgb="FF92D050"/>
  </sheetPr>
  <dimension ref="A1:T45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0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06" t="s">
        <v>186</v>
      </c>
      <c r="D2" s="206"/>
      <c r="E2" s="206"/>
      <c r="F2" s="206"/>
      <c r="G2" s="206"/>
      <c r="H2" s="206"/>
      <c r="I2" s="206"/>
      <c r="J2" s="29"/>
    </row>
    <row r="3" spans="1:20" x14ac:dyDescent="0.2">
      <c r="A3" s="30"/>
      <c r="B3" s="30"/>
      <c r="C3" s="165" t="s">
        <v>17</v>
      </c>
      <c r="D3" s="165"/>
      <c r="E3" s="165"/>
      <c r="F3" s="165"/>
      <c r="G3" s="165"/>
      <c r="H3" s="165"/>
      <c r="I3" s="165"/>
      <c r="J3" s="30"/>
    </row>
    <row r="4" spans="1:20" x14ac:dyDescent="0.2">
      <c r="A4" s="30"/>
      <c r="B4" s="30"/>
      <c r="C4" s="207" t="s">
        <v>52</v>
      </c>
      <c r="D4" s="207"/>
      <c r="E4" s="207"/>
      <c r="F4" s="207"/>
      <c r="G4" s="207"/>
      <c r="H4" s="207"/>
      <c r="I4" s="207"/>
      <c r="J4" s="30"/>
    </row>
    <row r="5" spans="1:20" x14ac:dyDescent="0.2">
      <c r="A5" s="23"/>
      <c r="B5" s="23"/>
      <c r="C5" s="27" t="s">
        <v>5</v>
      </c>
      <c r="D5" s="216" t="str">
        <f>'Kops a'!D6</f>
        <v>Daudzdzīvokļu dzīvojamās mājas vienkāršotā fasādes atjaunošana</v>
      </c>
      <c r="E5" s="216"/>
      <c r="F5" s="216"/>
      <c r="G5" s="216"/>
      <c r="H5" s="216"/>
      <c r="I5" s="216"/>
      <c r="J5" s="216"/>
      <c r="K5" s="216"/>
      <c r="L5" s="216"/>
      <c r="M5" s="17"/>
      <c r="N5" s="17"/>
      <c r="O5" s="17"/>
      <c r="P5" s="17"/>
    </row>
    <row r="6" spans="1:20" ht="24.95" customHeight="1" x14ac:dyDescent="0.2">
      <c r="A6" s="23"/>
      <c r="B6" s="23"/>
      <c r="C6" s="27" t="s">
        <v>6</v>
      </c>
      <c r="D6" s="216" t="str">
        <f>'Kops a'!D7</f>
        <v>Daudzdzīvokļu dzīvojamās mājas vienkāršotā fasādes atjaunošana Puķu ielā 1, Jelgavā</v>
      </c>
      <c r="E6" s="216"/>
      <c r="F6" s="216"/>
      <c r="G6" s="216"/>
      <c r="H6" s="216"/>
      <c r="I6" s="216"/>
      <c r="J6" s="216"/>
      <c r="K6" s="216"/>
      <c r="L6" s="216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16" t="str">
        <f>'Kops a'!D8</f>
        <v>Puķu iela 1, Jelgava</v>
      </c>
      <c r="E7" s="216"/>
      <c r="F7" s="216"/>
      <c r="G7" s="216"/>
      <c r="H7" s="216"/>
      <c r="I7" s="216"/>
      <c r="J7" s="216"/>
      <c r="K7" s="216"/>
      <c r="L7" s="216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16">
        <f>'Kops a'!D9</f>
        <v>0</v>
      </c>
      <c r="E8" s="216"/>
      <c r="F8" s="216"/>
      <c r="G8" s="216"/>
      <c r="H8" s="216"/>
      <c r="I8" s="216"/>
      <c r="J8" s="216"/>
      <c r="K8" s="216"/>
      <c r="L8" s="216"/>
      <c r="M8" s="17"/>
      <c r="N8" s="17"/>
      <c r="O8" s="17"/>
      <c r="P8" s="17"/>
    </row>
    <row r="9" spans="1:20" ht="11.25" customHeight="1" x14ac:dyDescent="0.2">
      <c r="A9" s="217" t="s">
        <v>243</v>
      </c>
      <c r="B9" s="217"/>
      <c r="C9" s="217"/>
      <c r="D9" s="217"/>
      <c r="E9" s="217"/>
      <c r="F9" s="217"/>
      <c r="G9" s="217"/>
      <c r="H9" s="217"/>
      <c r="I9" s="217"/>
      <c r="J9" s="211" t="s">
        <v>39</v>
      </c>
      <c r="K9" s="211"/>
      <c r="L9" s="211"/>
      <c r="M9" s="211"/>
      <c r="N9" s="215">
        <f>P33</f>
        <v>0</v>
      </c>
      <c r="O9" s="215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A39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177" t="s">
        <v>23</v>
      </c>
      <c r="B12" s="221" t="s">
        <v>40</v>
      </c>
      <c r="C12" s="209" t="s">
        <v>41</v>
      </c>
      <c r="D12" s="213" t="s">
        <v>42</v>
      </c>
      <c r="E12" s="218" t="s">
        <v>43</v>
      </c>
      <c r="F12" s="208" t="s">
        <v>44</v>
      </c>
      <c r="G12" s="209"/>
      <c r="H12" s="209"/>
      <c r="I12" s="209"/>
      <c r="J12" s="209"/>
      <c r="K12" s="210"/>
      <c r="L12" s="208" t="s">
        <v>45</v>
      </c>
      <c r="M12" s="209"/>
      <c r="N12" s="209"/>
      <c r="O12" s="209"/>
      <c r="P12" s="210"/>
    </row>
    <row r="13" spans="1:20" ht="126.75" customHeight="1" thickBot="1" x14ac:dyDescent="0.25">
      <c r="A13" s="220"/>
      <c r="B13" s="222"/>
      <c r="C13" s="212"/>
      <c r="D13" s="214"/>
      <c r="E13" s="21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20" x14ac:dyDescent="0.2">
      <c r="A14" s="94">
        <v>1</v>
      </c>
      <c r="B14" s="39"/>
      <c r="C14" s="92" t="s">
        <v>55</v>
      </c>
      <c r="D14" s="25"/>
      <c r="E14" s="64"/>
      <c r="F14" s="65"/>
      <c r="G14" s="63"/>
      <c r="H14" s="47">
        <f>ROUND(F14*G14,2)</f>
        <v>0</v>
      </c>
      <c r="I14" s="63"/>
      <c r="J14" s="63"/>
      <c r="K14" s="48">
        <f>SUM(H14:J14)</f>
        <v>0</v>
      </c>
      <c r="L14" s="49">
        <f>ROUND(E14*F14,2)</f>
        <v>0</v>
      </c>
      <c r="M14" s="47">
        <f>ROUND(H14*E14,2)</f>
        <v>0</v>
      </c>
      <c r="N14" s="47">
        <f>ROUND(I14*E14,2)</f>
        <v>0</v>
      </c>
      <c r="O14" s="47">
        <f>ROUND(J14*E14,2)</f>
        <v>0</v>
      </c>
      <c r="P14" s="48">
        <f>SUM(M14:O14)</f>
        <v>0</v>
      </c>
    </row>
    <row r="15" spans="1:20" ht="22.5" x14ac:dyDescent="0.2">
      <c r="A15" s="38">
        <v>1</v>
      </c>
      <c r="B15" s="39"/>
      <c r="C15" s="93" t="s">
        <v>187</v>
      </c>
      <c r="D15" s="25" t="s">
        <v>62</v>
      </c>
      <c r="E15" s="95">
        <v>26.24</v>
      </c>
      <c r="F15" s="65"/>
      <c r="G15" s="63"/>
      <c r="H15" s="47">
        <f t="shared" ref="H15:H32" si="0">ROUND(F15*G15,2)</f>
        <v>0</v>
      </c>
      <c r="I15" s="63"/>
      <c r="J15" s="63"/>
      <c r="K15" s="48">
        <f t="shared" ref="K15:K32" si="1">SUM(H15:J15)</f>
        <v>0</v>
      </c>
      <c r="L15" s="49">
        <f t="shared" ref="L15:L32" si="2">ROUND(E15*F15,2)</f>
        <v>0</v>
      </c>
      <c r="M15" s="47">
        <f t="shared" ref="M15:M32" si="3">ROUND(H15*E15,2)</f>
        <v>0</v>
      </c>
      <c r="N15" s="47">
        <f t="shared" ref="N15:N32" si="4">ROUND(I15*E15,2)</f>
        <v>0</v>
      </c>
      <c r="O15" s="47">
        <f t="shared" ref="O15:O32" si="5">ROUND(J15*E15,2)</f>
        <v>0</v>
      </c>
      <c r="P15" s="48">
        <f t="shared" ref="P15:P32" si="6">SUM(M15:O15)</f>
        <v>0</v>
      </c>
      <c r="R15" s="1" t="b">
        <f>C15='[1]5a'!C15</f>
        <v>1</v>
      </c>
      <c r="S15" s="1" t="b">
        <f>D15='[1]5a'!D15</f>
        <v>1</v>
      </c>
      <c r="T15" s="1" t="b">
        <f>E15='[1]5a'!E15</f>
        <v>1</v>
      </c>
    </row>
    <row r="16" spans="1:20" ht="22.5" x14ac:dyDescent="0.2">
      <c r="A16" s="38">
        <v>2</v>
      </c>
      <c r="B16" s="39"/>
      <c r="C16" s="93" t="s">
        <v>188</v>
      </c>
      <c r="D16" s="25" t="s">
        <v>62</v>
      </c>
      <c r="E16" s="95">
        <v>24.05</v>
      </c>
      <c r="F16" s="65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  <c r="R16" s="1" t="b">
        <f>C16='[1]5a'!C16</f>
        <v>1</v>
      </c>
      <c r="S16" s="1" t="b">
        <f>D16='[1]5a'!D16</f>
        <v>1</v>
      </c>
      <c r="T16" s="1" t="b">
        <f>E16='[1]5a'!E16</f>
        <v>1</v>
      </c>
    </row>
    <row r="17" spans="1:20" x14ac:dyDescent="0.2">
      <c r="A17" s="38">
        <v>3</v>
      </c>
      <c r="B17" s="39"/>
      <c r="C17" s="93" t="s">
        <v>189</v>
      </c>
      <c r="D17" s="25" t="s">
        <v>62</v>
      </c>
      <c r="E17" s="95">
        <v>255.56</v>
      </c>
      <c r="F17" s="65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  <c r="R17" s="1" t="b">
        <f>C17='[1]5a'!C17</f>
        <v>1</v>
      </c>
      <c r="S17" s="1" t="b">
        <f>D17='[1]5a'!D17</f>
        <v>1</v>
      </c>
      <c r="T17" s="1" t="b">
        <f>E17='[1]5a'!E17</f>
        <v>1</v>
      </c>
    </row>
    <row r="18" spans="1:20" x14ac:dyDescent="0.2">
      <c r="A18" s="94">
        <v>2</v>
      </c>
      <c r="B18" s="39"/>
      <c r="C18" s="92" t="s">
        <v>190</v>
      </c>
      <c r="D18" s="25"/>
      <c r="E18" s="64"/>
      <c r="F18" s="65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  <c r="R18" s="1" t="b">
        <f>C18='[1]5a'!C18</f>
        <v>1</v>
      </c>
      <c r="S18" s="1" t="b">
        <f>D18='[1]5a'!D18</f>
        <v>1</v>
      </c>
      <c r="T18" s="1" t="b">
        <f>E18='[1]5a'!E18</f>
        <v>1</v>
      </c>
    </row>
    <row r="19" spans="1:20" ht="22.5" x14ac:dyDescent="0.2">
      <c r="A19" s="38">
        <v>1</v>
      </c>
      <c r="B19" s="39"/>
      <c r="C19" s="93" t="s">
        <v>191</v>
      </c>
      <c r="D19" s="25" t="s">
        <v>62</v>
      </c>
      <c r="E19" s="95">
        <v>4.58</v>
      </c>
      <c r="F19" s="65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  <c r="R19" s="1" t="b">
        <f>C19='[1]5a'!C19</f>
        <v>1</v>
      </c>
      <c r="S19" s="1" t="b">
        <f>D19='[1]5a'!D19</f>
        <v>1</v>
      </c>
      <c r="T19" s="1" t="b">
        <f>E19='[1]5a'!E19</f>
        <v>1</v>
      </c>
    </row>
    <row r="20" spans="1:20" ht="33.75" x14ac:dyDescent="0.2">
      <c r="A20" s="38">
        <v>2</v>
      </c>
      <c r="B20" s="39"/>
      <c r="C20" s="93" t="s">
        <v>192</v>
      </c>
      <c r="D20" s="25" t="s">
        <v>62</v>
      </c>
      <c r="E20" s="95">
        <v>24.05</v>
      </c>
      <c r="F20" s="65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  <c r="R20" s="1" t="b">
        <f>C20='[1]5a'!C20</f>
        <v>1</v>
      </c>
      <c r="S20" s="1" t="b">
        <f>D20='[1]5a'!D20</f>
        <v>1</v>
      </c>
      <c r="T20" s="1" t="b">
        <f>E20='[1]5a'!E20</f>
        <v>1</v>
      </c>
    </row>
    <row r="21" spans="1:20" x14ac:dyDescent="0.2">
      <c r="A21" s="38">
        <v>3</v>
      </c>
      <c r="B21" s="39"/>
      <c r="C21" s="96" t="s">
        <v>413</v>
      </c>
      <c r="D21" s="25" t="s">
        <v>62</v>
      </c>
      <c r="E21" s="95">
        <v>28.86</v>
      </c>
      <c r="F21" s="65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  <c r="R21" s="1" t="b">
        <f>C21='[1]5a'!C21</f>
        <v>0</v>
      </c>
      <c r="S21" s="1" t="b">
        <f>D21='[1]5a'!D21</f>
        <v>1</v>
      </c>
      <c r="T21" s="1" t="b">
        <f>E21='[1]5a'!E21</f>
        <v>1</v>
      </c>
    </row>
    <row r="22" spans="1:20" x14ac:dyDescent="0.2">
      <c r="A22" s="38">
        <v>4</v>
      </c>
      <c r="B22" s="39"/>
      <c r="C22" s="96" t="s">
        <v>87</v>
      </c>
      <c r="D22" s="25" t="s">
        <v>62</v>
      </c>
      <c r="E22" s="95">
        <v>24.05</v>
      </c>
      <c r="F22" s="65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  <c r="R22" s="1" t="b">
        <f>C22='[1]5a'!C22</f>
        <v>1</v>
      </c>
      <c r="S22" s="1" t="b">
        <f>D22='[1]5a'!D22</f>
        <v>1</v>
      </c>
      <c r="T22" s="1" t="b">
        <f>E22='[1]5a'!E22</f>
        <v>1</v>
      </c>
    </row>
    <row r="23" spans="1:20" ht="22.5" x14ac:dyDescent="0.2">
      <c r="A23" s="38">
        <v>5</v>
      </c>
      <c r="B23" s="39"/>
      <c r="C23" s="93" t="s">
        <v>193</v>
      </c>
      <c r="D23" s="25" t="s">
        <v>62</v>
      </c>
      <c r="E23" s="95">
        <v>24.05</v>
      </c>
      <c r="F23" s="65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  <c r="R23" s="1" t="b">
        <f>C23='[1]5a'!C23</f>
        <v>1</v>
      </c>
      <c r="S23" s="1" t="b">
        <f>D23='[1]5a'!D23</f>
        <v>1</v>
      </c>
      <c r="T23" s="1" t="b">
        <f>E23='[1]5a'!E23</f>
        <v>1</v>
      </c>
    </row>
    <row r="24" spans="1:20" ht="22.5" x14ac:dyDescent="0.2">
      <c r="A24" s="38">
        <v>6</v>
      </c>
      <c r="B24" s="39"/>
      <c r="C24" s="93" t="s">
        <v>194</v>
      </c>
      <c r="D24" s="25" t="s">
        <v>62</v>
      </c>
      <c r="E24" s="95">
        <v>255.56</v>
      </c>
      <c r="F24" s="65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  <c r="R24" s="1" t="b">
        <f>C24='[1]5a'!C24</f>
        <v>1</v>
      </c>
      <c r="S24" s="1" t="b">
        <f>D24='[1]5a'!D24</f>
        <v>1</v>
      </c>
      <c r="T24" s="1" t="b">
        <f>E24='[1]5a'!E24</f>
        <v>1</v>
      </c>
    </row>
    <row r="25" spans="1:20" ht="22.5" x14ac:dyDescent="0.2">
      <c r="A25" s="38">
        <v>7</v>
      </c>
      <c r="B25" s="39"/>
      <c r="C25" s="96" t="s">
        <v>414</v>
      </c>
      <c r="D25" s="25" t="s">
        <v>77</v>
      </c>
      <c r="E25" s="95">
        <v>715.57</v>
      </c>
      <c r="F25" s="65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  <c r="R25" s="1" t="b">
        <f>C25='[1]5a'!C25</f>
        <v>0</v>
      </c>
      <c r="S25" s="1" t="b">
        <f>D25='[1]5a'!D25</f>
        <v>1</v>
      </c>
      <c r="T25" s="1" t="b">
        <f>E25='[1]5a'!E25</f>
        <v>1</v>
      </c>
    </row>
    <row r="26" spans="1:20" x14ac:dyDescent="0.2">
      <c r="A26" s="38">
        <v>8</v>
      </c>
      <c r="B26" s="39"/>
      <c r="C26" s="96" t="s">
        <v>415</v>
      </c>
      <c r="D26" s="25" t="s">
        <v>77</v>
      </c>
      <c r="E26" s="95">
        <v>383.34</v>
      </c>
      <c r="F26" s="65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  <c r="R26" s="1" t="b">
        <f>C26='[1]5a'!C26</f>
        <v>0</v>
      </c>
      <c r="S26" s="1" t="b">
        <f>D26='[1]5a'!D26</f>
        <v>1</v>
      </c>
      <c r="T26" s="1" t="b">
        <f>E26='[1]5a'!E26</f>
        <v>1</v>
      </c>
    </row>
    <row r="27" spans="1:20" x14ac:dyDescent="0.2">
      <c r="A27" s="38">
        <v>9</v>
      </c>
      <c r="B27" s="39"/>
      <c r="C27" s="96" t="s">
        <v>112</v>
      </c>
      <c r="D27" s="25" t="s">
        <v>196</v>
      </c>
      <c r="E27" s="95">
        <v>1</v>
      </c>
      <c r="F27" s="65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  <c r="R27" s="1" t="b">
        <f>C27='[1]5a'!C27</f>
        <v>1</v>
      </c>
      <c r="S27" s="1" t="b">
        <f>D27='[1]5a'!D27</f>
        <v>1</v>
      </c>
      <c r="T27" s="1" t="b">
        <f>E27='[1]5a'!E27</f>
        <v>1</v>
      </c>
    </row>
    <row r="28" spans="1:20" x14ac:dyDescent="0.2">
      <c r="A28" s="38">
        <v>10</v>
      </c>
      <c r="B28" s="39"/>
      <c r="C28" s="96" t="s">
        <v>411</v>
      </c>
      <c r="D28" s="25" t="s">
        <v>83</v>
      </c>
      <c r="E28" s="95">
        <v>63.89</v>
      </c>
      <c r="F28" s="65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  <c r="R28" s="1" t="b">
        <f>C28='[1]5a'!C28</f>
        <v>0</v>
      </c>
      <c r="S28" s="1" t="b">
        <f>D28='[1]5a'!D28</f>
        <v>1</v>
      </c>
      <c r="T28" s="1" t="b">
        <f>E28='[1]5a'!E28</f>
        <v>1</v>
      </c>
    </row>
    <row r="29" spans="1:20" x14ac:dyDescent="0.2">
      <c r="A29" s="38">
        <v>11</v>
      </c>
      <c r="B29" s="39"/>
      <c r="C29" s="96" t="s">
        <v>412</v>
      </c>
      <c r="D29" s="25" t="s">
        <v>83</v>
      </c>
      <c r="E29" s="95">
        <v>89.45</v>
      </c>
      <c r="F29" s="65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  <c r="R29" s="1" t="b">
        <f>C29='[1]5a'!C29</f>
        <v>0</v>
      </c>
      <c r="S29" s="1" t="b">
        <f>D29='[1]5a'!D29</f>
        <v>1</v>
      </c>
      <c r="T29" s="1" t="b">
        <f>E29='[1]5a'!E29</f>
        <v>1</v>
      </c>
    </row>
    <row r="30" spans="1:20" ht="22.5" x14ac:dyDescent="0.2">
      <c r="A30" s="38">
        <v>12</v>
      </c>
      <c r="B30" s="39"/>
      <c r="C30" s="93" t="s">
        <v>195</v>
      </c>
      <c r="D30" s="25" t="s">
        <v>196</v>
      </c>
      <c r="E30" s="95">
        <v>1</v>
      </c>
      <c r="F30" s="65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  <c r="R30" s="1" t="b">
        <f>C30='[1]5a'!C30</f>
        <v>1</v>
      </c>
      <c r="S30" s="1" t="b">
        <f>D30='[1]5a'!D30</f>
        <v>1</v>
      </c>
      <c r="T30" s="1" t="b">
        <f>E30='[1]5a'!E30</f>
        <v>1</v>
      </c>
    </row>
    <row r="31" spans="1:20" x14ac:dyDescent="0.2">
      <c r="A31" s="38">
        <v>13</v>
      </c>
      <c r="B31" s="39"/>
      <c r="C31" s="93" t="s">
        <v>197</v>
      </c>
      <c r="D31" s="25" t="s">
        <v>196</v>
      </c>
      <c r="E31" s="95">
        <v>1</v>
      </c>
      <c r="F31" s="65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  <c r="R31" s="1" t="b">
        <f>C31='[1]5a'!C31</f>
        <v>1</v>
      </c>
      <c r="S31" s="1" t="b">
        <f>D31='[1]5a'!D31</f>
        <v>1</v>
      </c>
      <c r="T31" s="1" t="b">
        <f>E31='[1]5a'!E31</f>
        <v>1</v>
      </c>
    </row>
    <row r="32" spans="1:20" ht="34.5" thickBot="1" x14ac:dyDescent="0.25">
      <c r="A32" s="38">
        <v>14</v>
      </c>
      <c r="B32" s="39"/>
      <c r="C32" s="93" t="s">
        <v>266</v>
      </c>
      <c r="D32" s="25" t="s">
        <v>62</v>
      </c>
      <c r="E32" s="95">
        <v>31.8</v>
      </c>
      <c r="F32" s="65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  <c r="R32" s="1" t="b">
        <f>C32='[1]5a'!C32</f>
        <v>1</v>
      </c>
      <c r="S32" s="1" t="b">
        <f>D32='[1]5a'!D32</f>
        <v>1</v>
      </c>
      <c r="T32" s="1" t="b">
        <f>E32='[1]5a'!E32</f>
        <v>1</v>
      </c>
    </row>
    <row r="33" spans="1:16" ht="12" thickBot="1" x14ac:dyDescent="0.25">
      <c r="A33" s="224" t="s">
        <v>241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  <c r="L33" s="66">
        <f>SUM(L14:L32)</f>
        <v>0</v>
      </c>
      <c r="M33" s="67">
        <f>SUM(M14:M32)</f>
        <v>0</v>
      </c>
      <c r="N33" s="67">
        <f>SUM(N14:N32)</f>
        <v>0</v>
      </c>
      <c r="O33" s="67">
        <f>SUM(O14:O32)</f>
        <v>0</v>
      </c>
      <c r="P33" s="68">
        <f>SUM(P14:P32)</f>
        <v>0</v>
      </c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14</v>
      </c>
      <c r="B36" s="17"/>
      <c r="C36" s="223">
        <f>'Kops a'!C32:H32</f>
        <v>0</v>
      </c>
      <c r="D36" s="223"/>
      <c r="E36" s="223"/>
      <c r="F36" s="223"/>
      <c r="G36" s="223"/>
      <c r="H36" s="223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56" t="s">
        <v>15</v>
      </c>
      <c r="D37" s="156"/>
      <c r="E37" s="156"/>
      <c r="F37" s="156"/>
      <c r="G37" s="156"/>
      <c r="H37" s="156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5" t="str">
        <f>'Kops a'!A35</f>
        <v>Tāme sastādīta</v>
      </c>
      <c r="B39" s="86"/>
      <c r="C39" s="86"/>
      <c r="D39" s="8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37</v>
      </c>
      <c r="B41" s="17"/>
      <c r="C41" s="223">
        <f>'Kops a'!C37:H37</f>
        <v>0</v>
      </c>
      <c r="D41" s="223"/>
      <c r="E41" s="223"/>
      <c r="F41" s="223"/>
      <c r="G41" s="223"/>
      <c r="H41" s="223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56" t="s">
        <v>15</v>
      </c>
      <c r="D42" s="156"/>
      <c r="E42" s="156"/>
      <c r="F42" s="156"/>
      <c r="G42" s="156"/>
      <c r="H42" s="156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85" t="s">
        <v>54</v>
      </c>
      <c r="B44" s="86"/>
      <c r="C44" s="90">
        <f>'Kops a'!C40</f>
        <v>0</v>
      </c>
      <c r="D44" s="50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22">
    <mergeCell ref="C42:H42"/>
    <mergeCell ref="C4:I4"/>
    <mergeCell ref="F12:K12"/>
    <mergeCell ref="J9:M9"/>
    <mergeCell ref="D8:L8"/>
    <mergeCell ref="A33:K33"/>
    <mergeCell ref="C36:H36"/>
    <mergeCell ref="C37:H37"/>
    <mergeCell ref="C41:H41"/>
    <mergeCell ref="A9:I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4:J32 A14:G32">
    <cfRule type="cellIs" dxfId="96" priority="27" operator="equal">
      <formula>0</formula>
    </cfRule>
  </conditionalFormatting>
  <conditionalFormatting sqref="N9:O9 K14:P32 H14:H32">
    <cfRule type="cellIs" dxfId="95" priority="26" operator="equal">
      <formula>0</formula>
    </cfRule>
  </conditionalFormatting>
  <conditionalFormatting sqref="C2:I2">
    <cfRule type="cellIs" dxfId="94" priority="23" operator="equal">
      <formula>0</formula>
    </cfRule>
  </conditionalFormatting>
  <conditionalFormatting sqref="O10">
    <cfRule type="cellIs" dxfId="93" priority="22" operator="equal">
      <formula>"20__. gada __. _________"</formula>
    </cfRule>
  </conditionalFormatting>
  <conditionalFormatting sqref="A33:K33">
    <cfRule type="containsText" dxfId="92" priority="21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L33:P33">
    <cfRule type="cellIs" dxfId="91" priority="16" operator="equal">
      <formula>0</formula>
    </cfRule>
  </conditionalFormatting>
  <conditionalFormatting sqref="C4:I4">
    <cfRule type="cellIs" dxfId="90" priority="15" operator="equal">
      <formula>0</formula>
    </cfRule>
  </conditionalFormatting>
  <conditionalFormatting sqref="D5:L8">
    <cfRule type="cellIs" dxfId="89" priority="12" operator="equal">
      <formula>0</formula>
    </cfRule>
  </conditionalFormatting>
  <conditionalFormatting sqref="P10">
    <cfRule type="cellIs" dxfId="88" priority="8" operator="equal">
      <formula>"20__. gada __. _________"</formula>
    </cfRule>
  </conditionalFormatting>
  <conditionalFormatting sqref="C41:H41">
    <cfRule type="cellIs" dxfId="87" priority="5" operator="equal">
      <formula>0</formula>
    </cfRule>
  </conditionalFormatting>
  <conditionalFormatting sqref="C36:H36">
    <cfRule type="cellIs" dxfId="86" priority="4" operator="equal">
      <formula>0</formula>
    </cfRule>
  </conditionalFormatting>
  <conditionalFormatting sqref="C41:H41 C44 C36:H36">
    <cfRule type="cellIs" dxfId="85" priority="3" operator="equal">
      <formula>0</formula>
    </cfRule>
  </conditionalFormatting>
  <conditionalFormatting sqref="D1">
    <cfRule type="cellIs" dxfId="84" priority="2" operator="equal">
      <formula>0</formula>
    </cfRule>
  </conditionalFormatting>
  <conditionalFormatting sqref="A9">
    <cfRule type="containsText" dxfId="83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DC7EA987-A541-4A14-8BBA-80430C8D8797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6" operator="containsText" id="{ACDA78AF-73B6-4D16-9157-A1B6B42F0CA3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>
    <tabColor rgb="FF92D050"/>
  </sheetPr>
  <dimension ref="A1:T45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0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06" t="s">
        <v>198</v>
      </c>
      <c r="D2" s="206"/>
      <c r="E2" s="206"/>
      <c r="F2" s="206"/>
      <c r="G2" s="206"/>
      <c r="H2" s="206"/>
      <c r="I2" s="206"/>
      <c r="J2" s="29"/>
    </row>
    <row r="3" spans="1:20" x14ac:dyDescent="0.2">
      <c r="A3" s="30"/>
      <c r="B3" s="30"/>
      <c r="C3" s="165" t="s">
        <v>17</v>
      </c>
      <c r="D3" s="165"/>
      <c r="E3" s="165"/>
      <c r="F3" s="165"/>
      <c r="G3" s="165"/>
      <c r="H3" s="165"/>
      <c r="I3" s="165"/>
      <c r="J3" s="30"/>
    </row>
    <row r="4" spans="1:20" x14ac:dyDescent="0.2">
      <c r="A4" s="30"/>
      <c r="B4" s="30"/>
      <c r="C4" s="207" t="s">
        <v>52</v>
      </c>
      <c r="D4" s="207"/>
      <c r="E4" s="207"/>
      <c r="F4" s="207"/>
      <c r="G4" s="207"/>
      <c r="H4" s="207"/>
      <c r="I4" s="207"/>
      <c r="J4" s="30"/>
    </row>
    <row r="5" spans="1:20" x14ac:dyDescent="0.2">
      <c r="A5" s="23"/>
      <c r="B5" s="23"/>
      <c r="C5" s="27" t="s">
        <v>5</v>
      </c>
      <c r="D5" s="216" t="str">
        <f>'Kops a'!D6</f>
        <v>Daudzdzīvokļu dzīvojamās mājas vienkāršotā fasādes atjaunošana</v>
      </c>
      <c r="E5" s="216"/>
      <c r="F5" s="216"/>
      <c r="G5" s="216"/>
      <c r="H5" s="216"/>
      <c r="I5" s="216"/>
      <c r="J5" s="216"/>
      <c r="K5" s="216"/>
      <c r="L5" s="216"/>
      <c r="M5" s="17"/>
      <c r="N5" s="17"/>
      <c r="O5" s="17"/>
      <c r="P5" s="17"/>
    </row>
    <row r="6" spans="1:20" ht="24.95" customHeight="1" x14ac:dyDescent="0.2">
      <c r="A6" s="23"/>
      <c r="B6" s="23"/>
      <c r="C6" s="27" t="s">
        <v>6</v>
      </c>
      <c r="D6" s="216" t="str">
        <f>'Kops a'!D7</f>
        <v>Daudzdzīvokļu dzīvojamās mājas vienkāršotā fasādes atjaunošana Puķu ielā 1, Jelgavā</v>
      </c>
      <c r="E6" s="216"/>
      <c r="F6" s="216"/>
      <c r="G6" s="216"/>
      <c r="H6" s="216"/>
      <c r="I6" s="216"/>
      <c r="J6" s="216"/>
      <c r="K6" s="216"/>
      <c r="L6" s="216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16" t="str">
        <f>'Kops a'!D8</f>
        <v>Puķu iela 1, Jelgava</v>
      </c>
      <c r="E7" s="216"/>
      <c r="F7" s="216"/>
      <c r="G7" s="216"/>
      <c r="H7" s="216"/>
      <c r="I7" s="216"/>
      <c r="J7" s="216"/>
      <c r="K7" s="216"/>
      <c r="L7" s="216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16">
        <f>'Kops a'!D9</f>
        <v>0</v>
      </c>
      <c r="E8" s="216"/>
      <c r="F8" s="216"/>
      <c r="G8" s="216"/>
      <c r="H8" s="216"/>
      <c r="I8" s="216"/>
      <c r="J8" s="216"/>
      <c r="K8" s="216"/>
      <c r="L8" s="216"/>
      <c r="M8" s="17"/>
      <c r="N8" s="17"/>
      <c r="O8" s="17"/>
      <c r="P8" s="17"/>
    </row>
    <row r="9" spans="1:20" ht="11.25" customHeight="1" x14ac:dyDescent="0.2">
      <c r="A9" s="217" t="s">
        <v>243</v>
      </c>
      <c r="B9" s="217"/>
      <c r="C9" s="217"/>
      <c r="D9" s="217"/>
      <c r="E9" s="217"/>
      <c r="F9" s="217"/>
      <c r="G9" s="217"/>
      <c r="H9" s="217"/>
      <c r="I9" s="217"/>
      <c r="J9" s="211" t="s">
        <v>39</v>
      </c>
      <c r="K9" s="211"/>
      <c r="L9" s="211"/>
      <c r="M9" s="211"/>
      <c r="N9" s="215">
        <f>P33</f>
        <v>0</v>
      </c>
      <c r="O9" s="215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A39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177" t="s">
        <v>23</v>
      </c>
      <c r="B12" s="221" t="s">
        <v>40</v>
      </c>
      <c r="C12" s="209" t="s">
        <v>41</v>
      </c>
      <c r="D12" s="213" t="s">
        <v>42</v>
      </c>
      <c r="E12" s="218" t="s">
        <v>43</v>
      </c>
      <c r="F12" s="208" t="s">
        <v>44</v>
      </c>
      <c r="G12" s="209"/>
      <c r="H12" s="209"/>
      <c r="I12" s="209"/>
      <c r="J12" s="209"/>
      <c r="K12" s="210"/>
      <c r="L12" s="208" t="s">
        <v>45</v>
      </c>
      <c r="M12" s="209"/>
      <c r="N12" s="209"/>
      <c r="O12" s="209"/>
      <c r="P12" s="210"/>
    </row>
    <row r="13" spans="1:20" ht="126.75" customHeight="1" thickBot="1" x14ac:dyDescent="0.25">
      <c r="A13" s="220"/>
      <c r="B13" s="222"/>
      <c r="C13" s="212"/>
      <c r="D13" s="214"/>
      <c r="E13" s="21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20" x14ac:dyDescent="0.2">
      <c r="A14" s="94">
        <v>1</v>
      </c>
      <c r="B14" s="39"/>
      <c r="C14" s="92" t="s">
        <v>55</v>
      </c>
      <c r="D14" s="25"/>
      <c r="E14" s="64"/>
      <c r="F14" s="65"/>
      <c r="G14" s="63"/>
      <c r="H14" s="47">
        <f>ROUND(F14*G14,2)</f>
        <v>0</v>
      </c>
      <c r="I14" s="63"/>
      <c r="J14" s="63"/>
      <c r="K14" s="48">
        <f>SUM(H14:J14)</f>
        <v>0</v>
      </c>
      <c r="L14" s="49">
        <f>ROUND(E14*F14,2)</f>
        <v>0</v>
      </c>
      <c r="M14" s="47">
        <f>ROUND(H14*E14,2)</f>
        <v>0</v>
      </c>
      <c r="N14" s="47">
        <f>ROUND(I14*E14,2)</f>
        <v>0</v>
      </c>
      <c r="O14" s="47">
        <f>ROUND(J14*E14,2)</f>
        <v>0</v>
      </c>
      <c r="P14" s="48">
        <f>SUM(M14:O14)</f>
        <v>0</v>
      </c>
    </row>
    <row r="15" spans="1:20" ht="22.5" x14ac:dyDescent="0.2">
      <c r="A15" s="38">
        <v>1</v>
      </c>
      <c r="B15" s="39"/>
      <c r="C15" s="93" t="s">
        <v>199</v>
      </c>
      <c r="D15" s="25" t="s">
        <v>196</v>
      </c>
      <c r="E15" s="104">
        <v>4</v>
      </c>
      <c r="F15" s="65"/>
      <c r="G15" s="63"/>
      <c r="H15" s="47">
        <f t="shared" ref="H15:H32" si="0">ROUND(F15*G15,2)</f>
        <v>0</v>
      </c>
      <c r="I15" s="63"/>
      <c r="J15" s="63"/>
      <c r="K15" s="48">
        <f t="shared" ref="K15:K32" si="1">SUM(H15:J15)</f>
        <v>0</v>
      </c>
      <c r="L15" s="49">
        <f t="shared" ref="L15:L32" si="2">ROUND(E15*F15,2)</f>
        <v>0</v>
      </c>
      <c r="M15" s="47">
        <f t="shared" ref="M15:M32" si="3">ROUND(H15*E15,2)</f>
        <v>0</v>
      </c>
      <c r="N15" s="47">
        <f t="shared" ref="N15:N32" si="4">ROUND(I15*E15,2)</f>
        <v>0</v>
      </c>
      <c r="O15" s="47">
        <f t="shared" ref="O15:O32" si="5">ROUND(J15*E15,2)</f>
        <v>0</v>
      </c>
      <c r="P15" s="48">
        <f t="shared" ref="P15:P32" si="6">SUM(M15:O15)</f>
        <v>0</v>
      </c>
      <c r="R15" s="1" t="b">
        <f>C15='[1]6a'!C15</f>
        <v>1</v>
      </c>
      <c r="S15" s="1" t="b">
        <f>D15='[1]6a'!D15</f>
        <v>1</v>
      </c>
      <c r="T15" s="1" t="b">
        <f>E15='[1]6a'!E15</f>
        <v>1</v>
      </c>
    </row>
    <row r="16" spans="1:20" ht="22.5" x14ac:dyDescent="0.2">
      <c r="A16" s="38">
        <v>2</v>
      </c>
      <c r="B16" s="39"/>
      <c r="C16" s="93" t="s">
        <v>200</v>
      </c>
      <c r="D16" s="25" t="s">
        <v>62</v>
      </c>
      <c r="E16" s="104">
        <v>13.33</v>
      </c>
      <c r="F16" s="65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  <c r="R16" s="1" t="b">
        <f>C16='[1]6a'!C16</f>
        <v>1</v>
      </c>
      <c r="S16" s="1" t="b">
        <f>D16='[1]6a'!D16</f>
        <v>1</v>
      </c>
      <c r="T16" s="1" t="b">
        <f>E16='[1]6a'!E16</f>
        <v>1</v>
      </c>
    </row>
    <row r="17" spans="1:20" x14ac:dyDescent="0.2">
      <c r="A17" s="94">
        <v>2</v>
      </c>
      <c r="B17" s="39"/>
      <c r="C17" s="92" t="s">
        <v>201</v>
      </c>
      <c r="D17" s="25"/>
      <c r="E17" s="104"/>
      <c r="F17" s="65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  <c r="R17" s="1" t="b">
        <f>C17='[1]6a'!C17</f>
        <v>1</v>
      </c>
      <c r="S17" s="1" t="b">
        <f>D17='[1]6a'!D17</f>
        <v>1</v>
      </c>
      <c r="T17" s="1" t="b">
        <f>E17='[1]6a'!E17</f>
        <v>1</v>
      </c>
    </row>
    <row r="18" spans="1:20" ht="22.5" x14ac:dyDescent="0.2">
      <c r="A18" s="38">
        <v>1</v>
      </c>
      <c r="B18" s="39"/>
      <c r="C18" s="93" t="s">
        <v>202</v>
      </c>
      <c r="D18" s="25" t="s">
        <v>203</v>
      </c>
      <c r="E18" s="104">
        <v>16</v>
      </c>
      <c r="F18" s="65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  <c r="Q18" s="98"/>
      <c r="R18" s="1" t="b">
        <f>C18='[1]6a'!C18</f>
        <v>1</v>
      </c>
      <c r="S18" s="1" t="b">
        <f>D18='[1]6a'!D18</f>
        <v>1</v>
      </c>
      <c r="T18" s="1" t="b">
        <f>E18='[1]6a'!E18</f>
        <v>1</v>
      </c>
    </row>
    <row r="19" spans="1:20" ht="45" x14ac:dyDescent="0.2">
      <c r="A19" s="38">
        <v>2</v>
      </c>
      <c r="B19" s="39"/>
      <c r="C19" s="93" t="s">
        <v>416</v>
      </c>
      <c r="D19" s="25" t="s">
        <v>157</v>
      </c>
      <c r="E19" s="104">
        <v>4</v>
      </c>
      <c r="F19" s="65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  <c r="Q19" s="1" t="s">
        <v>422</v>
      </c>
      <c r="R19" s="1" t="b">
        <f>C19='[1]6a'!C19</f>
        <v>0</v>
      </c>
      <c r="S19" s="1" t="b">
        <f>D19='[1]6a'!D19</f>
        <v>1</v>
      </c>
      <c r="T19" s="1" t="b">
        <f>E19='[1]6a'!E19</f>
        <v>1</v>
      </c>
    </row>
    <row r="20" spans="1:20" x14ac:dyDescent="0.2">
      <c r="A20" s="38">
        <v>3</v>
      </c>
      <c r="B20" s="39"/>
      <c r="C20" s="93" t="s">
        <v>204</v>
      </c>
      <c r="D20" s="25" t="s">
        <v>62</v>
      </c>
      <c r="E20" s="104">
        <v>26.66</v>
      </c>
      <c r="F20" s="65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  <c r="R20" s="1" t="b">
        <f>C20='[1]6a'!C20</f>
        <v>1</v>
      </c>
      <c r="S20" s="1" t="b">
        <f>D20='[1]6a'!D20</f>
        <v>1</v>
      </c>
      <c r="T20" s="1" t="b">
        <f>E20='[1]6a'!E20</f>
        <v>1</v>
      </c>
    </row>
    <row r="21" spans="1:20" x14ac:dyDescent="0.2">
      <c r="A21" s="38">
        <v>4</v>
      </c>
      <c r="B21" s="39"/>
      <c r="C21" s="96" t="s">
        <v>268</v>
      </c>
      <c r="D21" s="25" t="s">
        <v>62</v>
      </c>
      <c r="E21" s="104">
        <v>31.99</v>
      </c>
      <c r="F21" s="65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  <c r="R21" s="1" t="b">
        <f>C21='[1]6a'!C21</f>
        <v>1</v>
      </c>
      <c r="S21" s="1" t="b">
        <f>D21='[1]6a'!D21</f>
        <v>1</v>
      </c>
      <c r="T21" s="1" t="b">
        <f>E21='[1]6a'!E21</f>
        <v>1</v>
      </c>
    </row>
    <row r="22" spans="1:20" x14ac:dyDescent="0.2">
      <c r="A22" s="38">
        <v>5</v>
      </c>
      <c r="B22" s="39"/>
      <c r="C22" s="96" t="s">
        <v>205</v>
      </c>
      <c r="D22" s="25" t="s">
        <v>77</v>
      </c>
      <c r="E22" s="104">
        <v>559.86</v>
      </c>
      <c r="F22" s="65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  <c r="R22" s="1" t="b">
        <f>C22='[1]6a'!C22</f>
        <v>1</v>
      </c>
      <c r="S22" s="1" t="b">
        <f>D22='[1]6a'!D22</f>
        <v>1</v>
      </c>
      <c r="T22" s="1" t="b">
        <f>E22='[1]6a'!E22</f>
        <v>1</v>
      </c>
    </row>
    <row r="23" spans="1:20" x14ac:dyDescent="0.2">
      <c r="A23" s="38">
        <v>6</v>
      </c>
      <c r="B23" s="39"/>
      <c r="C23" s="96" t="s">
        <v>112</v>
      </c>
      <c r="D23" s="25" t="s">
        <v>62</v>
      </c>
      <c r="E23" s="104">
        <v>26.66</v>
      </c>
      <c r="F23" s="65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  <c r="R23" s="1" t="b">
        <f>C23='[1]6a'!C23</f>
        <v>1</v>
      </c>
      <c r="S23" s="1" t="b">
        <f>D23='[1]6a'!D23</f>
        <v>1</v>
      </c>
      <c r="T23" s="1" t="b">
        <f>E23='[1]6a'!E23</f>
        <v>1</v>
      </c>
    </row>
    <row r="24" spans="1:20" x14ac:dyDescent="0.2">
      <c r="A24" s="38">
        <v>7</v>
      </c>
      <c r="B24" s="39"/>
      <c r="C24" s="93" t="s">
        <v>206</v>
      </c>
      <c r="D24" s="25" t="s">
        <v>62</v>
      </c>
      <c r="E24" s="104">
        <v>26.66</v>
      </c>
      <c r="F24" s="65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  <c r="R24" s="1" t="b">
        <f>C24='[1]6a'!C24</f>
        <v>1</v>
      </c>
      <c r="S24" s="1" t="b">
        <f>D24='[1]6a'!D24</f>
        <v>1</v>
      </c>
      <c r="T24" s="1" t="b">
        <f>E24='[1]6a'!E24</f>
        <v>1</v>
      </c>
    </row>
    <row r="25" spans="1:20" x14ac:dyDescent="0.2">
      <c r="A25" s="38">
        <v>8</v>
      </c>
      <c r="B25" s="39"/>
      <c r="C25" s="96" t="s">
        <v>207</v>
      </c>
      <c r="D25" s="25" t="s">
        <v>83</v>
      </c>
      <c r="E25" s="104">
        <v>66.650000000000006</v>
      </c>
      <c r="F25" s="65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  <c r="R25" s="1" t="b">
        <f>C25='[1]6a'!C25</f>
        <v>1</v>
      </c>
      <c r="S25" s="1" t="b">
        <f>D25='[1]6a'!D25</f>
        <v>1</v>
      </c>
      <c r="T25" s="1" t="b">
        <f>E25='[1]6a'!E25</f>
        <v>1</v>
      </c>
    </row>
    <row r="26" spans="1:20" x14ac:dyDescent="0.2">
      <c r="A26" s="38">
        <v>9</v>
      </c>
      <c r="B26" s="39"/>
      <c r="C26" s="96" t="s">
        <v>208</v>
      </c>
      <c r="D26" s="25" t="s">
        <v>77</v>
      </c>
      <c r="E26" s="104">
        <v>39.99</v>
      </c>
      <c r="F26" s="65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  <c r="R26" s="1" t="b">
        <f>C26='[1]6a'!C26</f>
        <v>1</v>
      </c>
      <c r="S26" s="1" t="b">
        <f>D26='[1]6a'!D26</f>
        <v>1</v>
      </c>
      <c r="T26" s="1" t="b">
        <f>E26='[1]6a'!E26</f>
        <v>1</v>
      </c>
    </row>
    <row r="27" spans="1:20" x14ac:dyDescent="0.2">
      <c r="A27" s="38">
        <v>10</v>
      </c>
      <c r="B27" s="39"/>
      <c r="C27" s="96" t="s">
        <v>112</v>
      </c>
      <c r="D27" s="25" t="s">
        <v>62</v>
      </c>
      <c r="E27" s="104">
        <v>26.66</v>
      </c>
      <c r="F27" s="65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  <c r="R27" s="1" t="b">
        <f>C27='[1]6a'!C27</f>
        <v>1</v>
      </c>
      <c r="S27" s="1" t="b">
        <f>D27='[1]6a'!D27</f>
        <v>1</v>
      </c>
      <c r="T27" s="1" t="b">
        <f>E27='[1]6a'!E27</f>
        <v>1</v>
      </c>
    </row>
    <row r="28" spans="1:20" x14ac:dyDescent="0.2">
      <c r="A28" s="38">
        <v>11</v>
      </c>
      <c r="B28" s="39"/>
      <c r="C28" s="93" t="s">
        <v>140</v>
      </c>
      <c r="D28" s="25" t="s">
        <v>62</v>
      </c>
      <c r="E28" s="104">
        <v>26.66</v>
      </c>
      <c r="F28" s="65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  <c r="R28" s="1" t="b">
        <f>C28='[1]6a'!C28</f>
        <v>1</v>
      </c>
      <c r="S28" s="1" t="b">
        <f>D28='[1]6a'!D28</f>
        <v>1</v>
      </c>
      <c r="T28" s="1" t="b">
        <f>E28='[1]6a'!E28</f>
        <v>1</v>
      </c>
    </row>
    <row r="29" spans="1:20" ht="22.5" x14ac:dyDescent="0.2">
      <c r="A29" s="38">
        <v>12</v>
      </c>
      <c r="B29" s="39"/>
      <c r="C29" s="96" t="s">
        <v>391</v>
      </c>
      <c r="D29" s="25" t="s">
        <v>83</v>
      </c>
      <c r="E29" s="104">
        <v>14.4</v>
      </c>
      <c r="F29" s="65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  <c r="Q29" s="1" t="s">
        <v>422</v>
      </c>
      <c r="R29" s="1" t="b">
        <f>C29='[1]6a'!C29</f>
        <v>0</v>
      </c>
      <c r="S29" s="1" t="b">
        <f>D29='[1]6a'!D29</f>
        <v>1</v>
      </c>
      <c r="T29" s="1" t="b">
        <f>E29='[1]6a'!E29</f>
        <v>1</v>
      </c>
    </row>
    <row r="30" spans="1:20" x14ac:dyDescent="0.2">
      <c r="A30" s="38">
        <v>13</v>
      </c>
      <c r="B30" s="39"/>
      <c r="C30" s="96" t="s">
        <v>80</v>
      </c>
      <c r="D30" s="25" t="s">
        <v>62</v>
      </c>
      <c r="E30" s="104">
        <v>26.66</v>
      </c>
      <c r="F30" s="65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  <c r="R30" s="1" t="b">
        <f>C30='[1]6a'!C30</f>
        <v>1</v>
      </c>
      <c r="S30" s="1" t="b">
        <f>D30='[1]6a'!D30</f>
        <v>1</v>
      </c>
      <c r="T30" s="1" t="b">
        <f>E30='[1]6a'!E30</f>
        <v>1</v>
      </c>
    </row>
    <row r="31" spans="1:20" ht="22.5" x14ac:dyDescent="0.2">
      <c r="A31" s="38">
        <v>14</v>
      </c>
      <c r="B31" s="39"/>
      <c r="C31" s="93" t="s">
        <v>209</v>
      </c>
      <c r="D31" s="25" t="s">
        <v>70</v>
      </c>
      <c r="E31" s="104">
        <v>48</v>
      </c>
      <c r="F31" s="65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  <c r="R31" s="1" t="b">
        <f>C31='[1]6a'!C31</f>
        <v>1</v>
      </c>
      <c r="S31" s="1" t="b">
        <f>D31='[1]6a'!D31</f>
        <v>1</v>
      </c>
      <c r="T31" s="1" t="b">
        <f>E31='[1]6a'!E31</f>
        <v>1</v>
      </c>
    </row>
    <row r="32" spans="1:20" ht="23.25" thickBot="1" x14ac:dyDescent="0.25">
      <c r="A32" s="38">
        <v>15</v>
      </c>
      <c r="B32" s="39"/>
      <c r="C32" s="96" t="s">
        <v>404</v>
      </c>
      <c r="D32" s="25" t="s">
        <v>70</v>
      </c>
      <c r="E32" s="104">
        <v>48</v>
      </c>
      <c r="F32" s="65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  <c r="Q32" s="1" t="s">
        <v>422</v>
      </c>
      <c r="R32" s="1" t="b">
        <f>C32='[1]6a'!C32</f>
        <v>0</v>
      </c>
      <c r="S32" s="1" t="b">
        <f>D32='[1]6a'!D32</f>
        <v>1</v>
      </c>
      <c r="T32" s="1" t="b">
        <f>E32='[1]6a'!E32</f>
        <v>1</v>
      </c>
    </row>
    <row r="33" spans="1:16" ht="12" thickBot="1" x14ac:dyDescent="0.25">
      <c r="A33" s="224" t="s">
        <v>241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  <c r="L33" s="66">
        <f>SUM(L14:L32)</f>
        <v>0</v>
      </c>
      <c r="M33" s="67">
        <f>SUM(M14:M32)</f>
        <v>0</v>
      </c>
      <c r="N33" s="67">
        <f>SUM(N14:N32)</f>
        <v>0</v>
      </c>
      <c r="O33" s="67">
        <f>SUM(O14:O32)</f>
        <v>0</v>
      </c>
      <c r="P33" s="68">
        <f>SUM(P14:P32)</f>
        <v>0</v>
      </c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14</v>
      </c>
      <c r="B36" s="17"/>
      <c r="C36" s="223">
        <f>'Kops a'!C32:H32</f>
        <v>0</v>
      </c>
      <c r="D36" s="223"/>
      <c r="E36" s="223"/>
      <c r="F36" s="223"/>
      <c r="G36" s="223"/>
      <c r="H36" s="223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56" t="s">
        <v>15</v>
      </c>
      <c r="D37" s="156"/>
      <c r="E37" s="156"/>
      <c r="F37" s="156"/>
      <c r="G37" s="156"/>
      <c r="H37" s="156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5" t="str">
        <f>'Kops a'!A35</f>
        <v>Tāme sastādīta</v>
      </c>
      <c r="B39" s="86"/>
      <c r="C39" s="86"/>
      <c r="D39" s="8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37</v>
      </c>
      <c r="B41" s="17"/>
      <c r="C41" s="223">
        <f>'Kops a'!C37:H37</f>
        <v>0</v>
      </c>
      <c r="D41" s="223"/>
      <c r="E41" s="223"/>
      <c r="F41" s="223"/>
      <c r="G41" s="223"/>
      <c r="H41" s="223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56" t="s">
        <v>15</v>
      </c>
      <c r="D42" s="156"/>
      <c r="E42" s="156"/>
      <c r="F42" s="156"/>
      <c r="G42" s="156"/>
      <c r="H42" s="156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85" t="s">
        <v>54</v>
      </c>
      <c r="B44" s="86"/>
      <c r="C44" s="90">
        <f>'Kops a'!C40</f>
        <v>0</v>
      </c>
      <c r="D44" s="50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</sheetData>
  <mergeCells count="22">
    <mergeCell ref="C42:H42"/>
    <mergeCell ref="C4:I4"/>
    <mergeCell ref="F12:K12"/>
    <mergeCell ref="J9:M9"/>
    <mergeCell ref="D8:L8"/>
    <mergeCell ref="A33:K33"/>
    <mergeCell ref="C36:H36"/>
    <mergeCell ref="C37:H37"/>
    <mergeCell ref="C41:H41"/>
    <mergeCell ref="A9:I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G32 I14:J32">
    <cfRule type="cellIs" dxfId="80" priority="28" operator="equal">
      <formula>0</formula>
    </cfRule>
  </conditionalFormatting>
  <conditionalFormatting sqref="N9:O9 H14:H32 K14:P32">
    <cfRule type="cellIs" dxfId="79" priority="27" operator="equal">
      <formula>0</formula>
    </cfRule>
  </conditionalFormatting>
  <conditionalFormatting sqref="C2:I2">
    <cfRule type="cellIs" dxfId="78" priority="24" operator="equal">
      <formula>0</formula>
    </cfRule>
  </conditionalFormatting>
  <conditionalFormatting sqref="O10">
    <cfRule type="cellIs" dxfId="77" priority="23" operator="equal">
      <formula>"20__. gada __. _________"</formula>
    </cfRule>
  </conditionalFormatting>
  <conditionalFormatting sqref="A33:K33">
    <cfRule type="containsText" dxfId="76" priority="22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L33:P33">
    <cfRule type="cellIs" dxfId="75" priority="17" operator="equal">
      <formula>0</formula>
    </cfRule>
  </conditionalFormatting>
  <conditionalFormatting sqref="C4:I4">
    <cfRule type="cellIs" dxfId="74" priority="16" operator="equal">
      <formula>0</formula>
    </cfRule>
  </conditionalFormatting>
  <conditionalFormatting sqref="D5:L8">
    <cfRule type="cellIs" dxfId="73" priority="12" operator="equal">
      <formula>0</formula>
    </cfRule>
  </conditionalFormatting>
  <conditionalFormatting sqref="P10">
    <cfRule type="cellIs" dxfId="72" priority="8" operator="equal">
      <formula>"20__. gada __. _________"</formula>
    </cfRule>
  </conditionalFormatting>
  <conditionalFormatting sqref="C41:H41">
    <cfRule type="cellIs" dxfId="71" priority="5" operator="equal">
      <formula>0</formula>
    </cfRule>
  </conditionalFormatting>
  <conditionalFormatting sqref="C36:H36">
    <cfRule type="cellIs" dxfId="70" priority="4" operator="equal">
      <formula>0</formula>
    </cfRule>
  </conditionalFormatting>
  <conditionalFormatting sqref="C41:H41 C44 C36:H36">
    <cfRule type="cellIs" dxfId="69" priority="3" operator="equal">
      <formula>0</formula>
    </cfRule>
  </conditionalFormatting>
  <conditionalFormatting sqref="D1">
    <cfRule type="cellIs" dxfId="68" priority="2" operator="equal">
      <formula>0</formula>
    </cfRule>
  </conditionalFormatting>
  <conditionalFormatting sqref="A9">
    <cfRule type="containsText" dxfId="6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A5F45D83-914D-4306-B26D-4B74C3C819FC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6" operator="containsText" id="{A2E03CF5-E14D-4A31-8C34-6550548A72DB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tabColor rgb="FF92D050"/>
  </sheetPr>
  <dimension ref="A1:T87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20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0" x14ac:dyDescent="0.2">
      <c r="A2" s="29"/>
      <c r="B2" s="29"/>
      <c r="C2" s="206" t="s">
        <v>270</v>
      </c>
      <c r="D2" s="206"/>
      <c r="E2" s="206"/>
      <c r="F2" s="206"/>
      <c r="G2" s="206"/>
      <c r="H2" s="206"/>
      <c r="I2" s="206"/>
      <c r="J2" s="29"/>
    </row>
    <row r="3" spans="1:20" x14ac:dyDescent="0.2">
      <c r="A3" s="30"/>
      <c r="B3" s="30"/>
      <c r="C3" s="165" t="s">
        <v>17</v>
      </c>
      <c r="D3" s="165"/>
      <c r="E3" s="165"/>
      <c r="F3" s="165"/>
      <c r="G3" s="165"/>
      <c r="H3" s="165"/>
      <c r="I3" s="165"/>
      <c r="J3" s="30"/>
    </row>
    <row r="4" spans="1:20" x14ac:dyDescent="0.2">
      <c r="A4" s="30"/>
      <c r="B4" s="30"/>
      <c r="C4" s="207" t="s">
        <v>52</v>
      </c>
      <c r="D4" s="207"/>
      <c r="E4" s="207"/>
      <c r="F4" s="207"/>
      <c r="G4" s="207"/>
      <c r="H4" s="207"/>
      <c r="I4" s="207"/>
      <c r="J4" s="30"/>
    </row>
    <row r="5" spans="1:20" x14ac:dyDescent="0.2">
      <c r="A5" s="23"/>
      <c r="B5" s="23"/>
      <c r="C5" s="27" t="s">
        <v>5</v>
      </c>
      <c r="D5" s="216" t="str">
        <f>'Kops a'!D6</f>
        <v>Daudzdzīvokļu dzīvojamās mājas vienkāršotā fasādes atjaunošana</v>
      </c>
      <c r="E5" s="216"/>
      <c r="F5" s="216"/>
      <c r="G5" s="216"/>
      <c r="H5" s="216"/>
      <c r="I5" s="216"/>
      <c r="J5" s="216"/>
      <c r="K5" s="216"/>
      <c r="L5" s="216"/>
      <c r="M5" s="17"/>
      <c r="N5" s="17"/>
      <c r="O5" s="17"/>
      <c r="P5" s="17"/>
    </row>
    <row r="6" spans="1:20" ht="24.95" customHeight="1" x14ac:dyDescent="0.2">
      <c r="A6" s="23"/>
      <c r="B6" s="23"/>
      <c r="C6" s="27" t="s">
        <v>6</v>
      </c>
      <c r="D6" s="216" t="str">
        <f>'Kops a'!D7</f>
        <v>Daudzdzīvokļu dzīvojamās mājas vienkāršotā fasādes atjaunošana Puķu ielā 1, Jelgavā</v>
      </c>
      <c r="E6" s="216"/>
      <c r="F6" s="216"/>
      <c r="G6" s="216"/>
      <c r="H6" s="216"/>
      <c r="I6" s="216"/>
      <c r="J6" s="216"/>
      <c r="K6" s="216"/>
      <c r="L6" s="216"/>
      <c r="M6" s="17"/>
      <c r="N6" s="17"/>
      <c r="O6" s="17"/>
      <c r="P6" s="17"/>
    </row>
    <row r="7" spans="1:20" x14ac:dyDescent="0.2">
      <c r="A7" s="23"/>
      <c r="B7" s="23"/>
      <c r="C7" s="27" t="s">
        <v>7</v>
      </c>
      <c r="D7" s="216" t="str">
        <f>'Kops a'!D8</f>
        <v>Puķu iela 1, Jelgava</v>
      </c>
      <c r="E7" s="216"/>
      <c r="F7" s="216"/>
      <c r="G7" s="216"/>
      <c r="H7" s="216"/>
      <c r="I7" s="216"/>
      <c r="J7" s="216"/>
      <c r="K7" s="216"/>
      <c r="L7" s="216"/>
      <c r="M7" s="17"/>
      <c r="N7" s="17"/>
      <c r="O7" s="17"/>
      <c r="P7" s="17"/>
    </row>
    <row r="8" spans="1:20" x14ac:dyDescent="0.2">
      <c r="A8" s="23"/>
      <c r="B8" s="23"/>
      <c r="C8" s="4" t="s">
        <v>20</v>
      </c>
      <c r="D8" s="216">
        <f>'Kops a'!D9</f>
        <v>0</v>
      </c>
      <c r="E8" s="216"/>
      <c r="F8" s="216"/>
      <c r="G8" s="216"/>
      <c r="H8" s="216"/>
      <c r="I8" s="216"/>
      <c r="J8" s="216"/>
      <c r="K8" s="216"/>
      <c r="L8" s="216"/>
      <c r="M8" s="17"/>
      <c r="N8" s="17"/>
      <c r="O8" s="17"/>
      <c r="P8" s="17"/>
    </row>
    <row r="9" spans="1:20" ht="11.25" customHeight="1" x14ac:dyDescent="0.2">
      <c r="A9" s="217" t="s">
        <v>243</v>
      </c>
      <c r="B9" s="217"/>
      <c r="C9" s="217"/>
      <c r="D9" s="217"/>
      <c r="E9" s="217"/>
      <c r="F9" s="217"/>
      <c r="G9" s="217"/>
      <c r="H9" s="217"/>
      <c r="I9" s="217"/>
      <c r="J9" s="211" t="s">
        <v>39</v>
      </c>
      <c r="K9" s="211"/>
      <c r="L9" s="211"/>
      <c r="M9" s="211"/>
      <c r="N9" s="215">
        <f>P75</f>
        <v>0</v>
      </c>
      <c r="O9" s="215"/>
      <c r="P9" s="31"/>
    </row>
    <row r="10" spans="1:20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A81</f>
        <v>Tāme sastādīta</v>
      </c>
    </row>
    <row r="11" spans="1:20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0" x14ac:dyDescent="0.2">
      <c r="A12" s="177" t="s">
        <v>23</v>
      </c>
      <c r="B12" s="221" t="s">
        <v>40</v>
      </c>
      <c r="C12" s="209" t="s">
        <v>41</v>
      </c>
      <c r="D12" s="213" t="s">
        <v>42</v>
      </c>
      <c r="E12" s="218" t="s">
        <v>43</v>
      </c>
      <c r="F12" s="208" t="s">
        <v>44</v>
      </c>
      <c r="G12" s="209"/>
      <c r="H12" s="209"/>
      <c r="I12" s="209"/>
      <c r="J12" s="209"/>
      <c r="K12" s="210"/>
      <c r="L12" s="208" t="s">
        <v>45</v>
      </c>
      <c r="M12" s="209"/>
      <c r="N12" s="209"/>
      <c r="O12" s="209"/>
      <c r="P12" s="210"/>
    </row>
    <row r="13" spans="1:20" ht="126.75" customHeight="1" thickBot="1" x14ac:dyDescent="0.25">
      <c r="A13" s="220"/>
      <c r="B13" s="222"/>
      <c r="C13" s="212"/>
      <c r="D13" s="214"/>
      <c r="E13" s="219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20" x14ac:dyDescent="0.2">
      <c r="A14" s="94">
        <v>1</v>
      </c>
      <c r="B14" s="39"/>
      <c r="C14" s="92" t="s">
        <v>63</v>
      </c>
      <c r="D14" s="25"/>
      <c r="E14" s="64"/>
      <c r="F14" s="65"/>
      <c r="G14" s="63"/>
      <c r="H14" s="47">
        <f>ROUND(F14*G14,2)</f>
        <v>0</v>
      </c>
      <c r="I14" s="63"/>
      <c r="J14" s="63"/>
      <c r="K14" s="48">
        <f>SUM(H14:J14)</f>
        <v>0</v>
      </c>
      <c r="L14" s="49">
        <f>ROUND(E14*F14,2)</f>
        <v>0</v>
      </c>
      <c r="M14" s="47">
        <f>ROUND(H14*E14,2)</f>
        <v>0</v>
      </c>
      <c r="N14" s="47">
        <f>ROUND(I14*E14,2)</f>
        <v>0</v>
      </c>
      <c r="O14" s="47">
        <f>ROUND(J14*E14,2)</f>
        <v>0</v>
      </c>
      <c r="P14" s="48">
        <f>SUM(M14:O14)</f>
        <v>0</v>
      </c>
    </row>
    <row r="15" spans="1:20" x14ac:dyDescent="0.2">
      <c r="A15" s="38">
        <v>1</v>
      </c>
      <c r="B15" s="39"/>
      <c r="C15" s="93" t="s">
        <v>210</v>
      </c>
      <c r="D15" s="25" t="s">
        <v>157</v>
      </c>
      <c r="E15" s="104">
        <v>1</v>
      </c>
      <c r="F15" s="65"/>
      <c r="G15" s="63"/>
      <c r="H15" s="47">
        <f t="shared" ref="H15:H67" si="0">ROUND(F15*G15,2)</f>
        <v>0</v>
      </c>
      <c r="I15" s="63"/>
      <c r="J15" s="63"/>
      <c r="K15" s="48">
        <f t="shared" ref="K15:K66" si="1">SUM(H15:J15)</f>
        <v>0</v>
      </c>
      <c r="L15" s="49">
        <f t="shared" ref="L15:L66" si="2">ROUND(E15*F15,2)</f>
        <v>0</v>
      </c>
      <c r="M15" s="47">
        <f t="shared" ref="M15:M66" si="3">ROUND(H15*E15,2)</f>
        <v>0</v>
      </c>
      <c r="N15" s="47">
        <f t="shared" ref="N15:N66" si="4">ROUND(I15*E15,2)</f>
        <v>0</v>
      </c>
      <c r="O15" s="47">
        <f t="shared" ref="O15:O66" si="5">ROUND(J15*E15,2)</f>
        <v>0</v>
      </c>
      <c r="P15" s="48">
        <f t="shared" ref="P15:P66" si="6">SUM(M15:O15)</f>
        <v>0</v>
      </c>
      <c r="R15" s="1" t="b">
        <f>C15='[1]7a'!C15</f>
        <v>1</v>
      </c>
      <c r="S15" s="1" t="b">
        <f>D15='[1]7a'!D15</f>
        <v>1</v>
      </c>
      <c r="T15" s="1" t="b">
        <f>E15='[1]7a'!E15</f>
        <v>1</v>
      </c>
    </row>
    <row r="16" spans="1:20" x14ac:dyDescent="0.2">
      <c r="A16" s="94">
        <v>2</v>
      </c>
      <c r="B16" s="39"/>
      <c r="C16" s="92" t="s">
        <v>213</v>
      </c>
      <c r="D16" s="25"/>
      <c r="E16" s="104"/>
      <c r="F16" s="65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  <c r="R16" s="1" t="b">
        <f>C16='[1]7a'!C16</f>
        <v>1</v>
      </c>
      <c r="S16" s="1" t="b">
        <f>D16='[1]7a'!D16</f>
        <v>1</v>
      </c>
      <c r="T16" s="1" t="b">
        <f>E16='[1]7a'!E16</f>
        <v>1</v>
      </c>
    </row>
    <row r="17" spans="1:20" ht="22.5" x14ac:dyDescent="0.2">
      <c r="A17" s="38">
        <v>1</v>
      </c>
      <c r="B17" s="39"/>
      <c r="C17" s="112" t="s">
        <v>383</v>
      </c>
      <c r="D17" s="25" t="s">
        <v>56</v>
      </c>
      <c r="E17" s="104">
        <v>300</v>
      </c>
      <c r="F17" s="65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  <c r="R17" s="1" t="b">
        <f>C17='[1]7a'!C17</f>
        <v>1</v>
      </c>
      <c r="S17" s="1" t="b">
        <f>D17='[1]7a'!D17</f>
        <v>1</v>
      </c>
      <c r="T17" s="1" t="b">
        <f>E17='[1]7a'!E17</f>
        <v>1</v>
      </c>
    </row>
    <row r="18" spans="1:20" ht="22.5" x14ac:dyDescent="0.2">
      <c r="A18" s="38">
        <v>2</v>
      </c>
      <c r="B18" s="39"/>
      <c r="C18" s="105" t="s">
        <v>272</v>
      </c>
      <c r="D18" s="25" t="s">
        <v>56</v>
      </c>
      <c r="E18" s="104">
        <v>42</v>
      </c>
      <c r="F18" s="65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  <c r="R18" s="1" t="b">
        <f>C18='[1]7a'!C18</f>
        <v>1</v>
      </c>
      <c r="S18" s="1" t="b">
        <f>D18='[1]7a'!D18</f>
        <v>1</v>
      </c>
      <c r="T18" s="1" t="b">
        <f>E18='[1]7a'!E18</f>
        <v>1</v>
      </c>
    </row>
    <row r="19" spans="1:20" ht="22.5" x14ac:dyDescent="0.2">
      <c r="A19" s="38">
        <v>3</v>
      </c>
      <c r="B19" s="39"/>
      <c r="C19" s="105" t="s">
        <v>273</v>
      </c>
      <c r="D19" s="25" t="s">
        <v>56</v>
      </c>
      <c r="E19" s="104">
        <v>46</v>
      </c>
      <c r="F19" s="65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  <c r="R19" s="1" t="b">
        <f>C19='[1]7a'!C19</f>
        <v>1</v>
      </c>
      <c r="S19" s="1" t="b">
        <f>D19='[1]7a'!D19</f>
        <v>1</v>
      </c>
      <c r="T19" s="1" t="b">
        <f>E19='[1]7a'!E19</f>
        <v>1</v>
      </c>
    </row>
    <row r="20" spans="1:20" ht="22.5" x14ac:dyDescent="0.2">
      <c r="A20" s="38">
        <v>4</v>
      </c>
      <c r="B20" s="39"/>
      <c r="C20" s="105" t="s">
        <v>274</v>
      </c>
      <c r="D20" s="25" t="s">
        <v>56</v>
      </c>
      <c r="E20" s="104">
        <v>6</v>
      </c>
      <c r="F20" s="65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  <c r="R20" s="1" t="b">
        <f>C20='[1]7a'!C20</f>
        <v>1</v>
      </c>
      <c r="S20" s="1" t="b">
        <f>D20='[1]7a'!D20</f>
        <v>1</v>
      </c>
      <c r="T20" s="1" t="b">
        <f>E20='[1]7a'!E20</f>
        <v>1</v>
      </c>
    </row>
    <row r="21" spans="1:20" ht="22.5" x14ac:dyDescent="0.2">
      <c r="A21" s="38">
        <v>5</v>
      </c>
      <c r="B21" s="39"/>
      <c r="C21" s="105" t="s">
        <v>275</v>
      </c>
      <c r="D21" s="25" t="s">
        <v>56</v>
      </c>
      <c r="E21" s="104">
        <v>3</v>
      </c>
      <c r="F21" s="65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  <c r="R21" s="1" t="b">
        <f>C21='[1]7a'!C21</f>
        <v>1</v>
      </c>
      <c r="S21" s="1" t="b">
        <f>D21='[1]7a'!D21</f>
        <v>1</v>
      </c>
      <c r="T21" s="1" t="b">
        <f>E21='[1]7a'!E21</f>
        <v>1</v>
      </c>
    </row>
    <row r="22" spans="1:20" ht="22.5" x14ac:dyDescent="0.2">
      <c r="A22" s="38">
        <v>6</v>
      </c>
      <c r="B22" s="39"/>
      <c r="C22" s="105" t="s">
        <v>276</v>
      </c>
      <c r="D22" s="25" t="s">
        <v>211</v>
      </c>
      <c r="E22" s="104">
        <v>232</v>
      </c>
      <c r="F22" s="65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  <c r="R22" s="1" t="b">
        <f>C22='[1]7a'!C22</f>
        <v>1</v>
      </c>
      <c r="S22" s="1" t="b">
        <f>D22='[1]7a'!D22</f>
        <v>1</v>
      </c>
      <c r="T22" s="1" t="b">
        <f>E22='[1]7a'!E22</f>
        <v>1</v>
      </c>
    </row>
    <row r="23" spans="1:20" ht="22.5" x14ac:dyDescent="0.2">
      <c r="A23" s="38">
        <v>7</v>
      </c>
      <c r="B23" s="39"/>
      <c r="C23" s="105" t="s">
        <v>277</v>
      </c>
      <c r="D23" s="25" t="s">
        <v>211</v>
      </c>
      <c r="E23" s="104">
        <v>4</v>
      </c>
      <c r="F23" s="65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  <c r="R23" s="1" t="b">
        <f>C23='[1]7a'!C23</f>
        <v>1</v>
      </c>
      <c r="S23" s="1" t="b">
        <f>D23='[1]7a'!D23</f>
        <v>1</v>
      </c>
      <c r="T23" s="1" t="b">
        <f>E23='[1]7a'!E23</f>
        <v>1</v>
      </c>
    </row>
    <row r="24" spans="1:20" ht="22.5" x14ac:dyDescent="0.2">
      <c r="A24" s="38">
        <v>8</v>
      </c>
      <c r="B24" s="39"/>
      <c r="C24" s="105" t="s">
        <v>278</v>
      </c>
      <c r="D24" s="25" t="s">
        <v>211</v>
      </c>
      <c r="E24" s="104">
        <v>8</v>
      </c>
      <c r="F24" s="65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  <c r="R24" s="1" t="b">
        <f>C24='[1]7a'!C24</f>
        <v>1</v>
      </c>
      <c r="S24" s="1" t="b">
        <f>D24='[1]7a'!D24</f>
        <v>1</v>
      </c>
      <c r="T24" s="1" t="b">
        <f>E24='[1]7a'!E24</f>
        <v>1</v>
      </c>
    </row>
    <row r="25" spans="1:20" ht="22.5" x14ac:dyDescent="0.2">
      <c r="A25" s="38">
        <v>9</v>
      </c>
      <c r="B25" s="39"/>
      <c r="C25" s="105" t="s">
        <v>279</v>
      </c>
      <c r="D25" s="25" t="s">
        <v>211</v>
      </c>
      <c r="E25" s="104">
        <v>70</v>
      </c>
      <c r="F25" s="65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  <c r="R25" s="1" t="b">
        <f>C25='[1]7a'!C25</f>
        <v>1</v>
      </c>
      <c r="S25" s="1" t="b">
        <f>D25='[1]7a'!D25</f>
        <v>1</v>
      </c>
      <c r="T25" s="1" t="b">
        <f>E25='[1]7a'!E25</f>
        <v>1</v>
      </c>
    </row>
    <row r="26" spans="1:20" ht="22.5" x14ac:dyDescent="0.2">
      <c r="A26" s="38">
        <v>10</v>
      </c>
      <c r="B26" s="39"/>
      <c r="C26" s="105" t="s">
        <v>280</v>
      </c>
      <c r="D26" s="25" t="s">
        <v>211</v>
      </c>
      <c r="E26" s="104">
        <v>6</v>
      </c>
      <c r="F26" s="65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  <c r="R26" s="1" t="b">
        <f>C26='[1]7a'!C26</f>
        <v>1</v>
      </c>
      <c r="S26" s="1" t="b">
        <f>D26='[1]7a'!D26</f>
        <v>1</v>
      </c>
      <c r="T26" s="1" t="b">
        <f>E26='[1]7a'!E26</f>
        <v>1</v>
      </c>
    </row>
    <row r="27" spans="1:20" ht="22.5" x14ac:dyDescent="0.2">
      <c r="A27" s="38">
        <v>11</v>
      </c>
      <c r="B27" s="39"/>
      <c r="C27" s="105" t="s">
        <v>281</v>
      </c>
      <c r="D27" s="25" t="s">
        <v>211</v>
      </c>
      <c r="E27" s="104">
        <v>12</v>
      </c>
      <c r="F27" s="65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  <c r="R27" s="1" t="b">
        <f>C27='[1]7a'!C27</f>
        <v>1</v>
      </c>
      <c r="S27" s="1" t="b">
        <f>D27='[1]7a'!D27</f>
        <v>1</v>
      </c>
      <c r="T27" s="1" t="b">
        <f>E27='[1]7a'!E27</f>
        <v>1</v>
      </c>
    </row>
    <row r="28" spans="1:20" ht="22.5" x14ac:dyDescent="0.2">
      <c r="A28" s="38">
        <v>12</v>
      </c>
      <c r="B28" s="39"/>
      <c r="C28" s="105" t="s">
        <v>282</v>
      </c>
      <c r="D28" s="25" t="s">
        <v>211</v>
      </c>
      <c r="E28" s="104">
        <v>2</v>
      </c>
      <c r="F28" s="65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  <c r="R28" s="1" t="b">
        <f>C28='[1]7a'!C28</f>
        <v>1</v>
      </c>
      <c r="S28" s="1" t="b">
        <f>D28='[1]7a'!D28</f>
        <v>1</v>
      </c>
      <c r="T28" s="1" t="b">
        <f>E28='[1]7a'!E28</f>
        <v>1</v>
      </c>
    </row>
    <row r="29" spans="1:20" ht="22.5" x14ac:dyDescent="0.2">
      <c r="A29" s="38">
        <v>13</v>
      </c>
      <c r="B29" s="39"/>
      <c r="C29" s="105" t="s">
        <v>283</v>
      </c>
      <c r="D29" s="25" t="s">
        <v>211</v>
      </c>
      <c r="E29" s="104">
        <v>2</v>
      </c>
      <c r="F29" s="65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  <c r="R29" s="1" t="b">
        <f>C29='[1]7a'!C29</f>
        <v>1</v>
      </c>
      <c r="S29" s="1" t="b">
        <f>D29='[1]7a'!D29</f>
        <v>1</v>
      </c>
      <c r="T29" s="1" t="b">
        <f>E29='[1]7a'!E29</f>
        <v>1</v>
      </c>
    </row>
    <row r="30" spans="1:20" ht="22.5" x14ac:dyDescent="0.2">
      <c r="A30" s="38">
        <v>14</v>
      </c>
      <c r="B30" s="39"/>
      <c r="C30" s="105" t="s">
        <v>284</v>
      </c>
      <c r="D30" s="25" t="s">
        <v>211</v>
      </c>
      <c r="E30" s="104">
        <v>2</v>
      </c>
      <c r="F30" s="65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  <c r="R30" s="1" t="b">
        <f>C30='[1]7a'!C30</f>
        <v>1</v>
      </c>
      <c r="S30" s="1" t="b">
        <f>D30='[1]7a'!D30</f>
        <v>1</v>
      </c>
      <c r="T30" s="1" t="b">
        <f>E30='[1]7a'!E30</f>
        <v>1</v>
      </c>
    </row>
    <row r="31" spans="1:20" ht="22.5" x14ac:dyDescent="0.2">
      <c r="A31" s="38">
        <v>15</v>
      </c>
      <c r="B31" s="39"/>
      <c r="C31" s="105" t="s">
        <v>285</v>
      </c>
      <c r="D31" s="25" t="s">
        <v>211</v>
      </c>
      <c r="E31" s="104">
        <v>2</v>
      </c>
      <c r="F31" s="65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  <c r="R31" s="1" t="b">
        <f>C31='[1]7a'!C31</f>
        <v>1</v>
      </c>
      <c r="S31" s="1" t="b">
        <f>D31='[1]7a'!D31</f>
        <v>1</v>
      </c>
      <c r="T31" s="1" t="b">
        <f>E31='[1]7a'!E31</f>
        <v>1</v>
      </c>
    </row>
    <row r="32" spans="1:20" ht="22.5" x14ac:dyDescent="0.2">
      <c r="A32" s="38">
        <v>16</v>
      </c>
      <c r="B32" s="39"/>
      <c r="C32" s="105" t="s">
        <v>286</v>
      </c>
      <c r="D32" s="25" t="s">
        <v>211</v>
      </c>
      <c r="E32" s="104">
        <v>4</v>
      </c>
      <c r="F32" s="65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  <c r="R32" s="1" t="b">
        <f>C32='[1]7a'!C32</f>
        <v>1</v>
      </c>
      <c r="S32" s="1" t="b">
        <f>D32='[1]7a'!D32</f>
        <v>1</v>
      </c>
      <c r="T32" s="1" t="b">
        <f>E32='[1]7a'!E32</f>
        <v>1</v>
      </c>
    </row>
    <row r="33" spans="1:20" ht="22.5" x14ac:dyDescent="0.2">
      <c r="A33" s="38">
        <v>17</v>
      </c>
      <c r="B33" s="39"/>
      <c r="C33" s="105" t="s">
        <v>287</v>
      </c>
      <c r="D33" s="25" t="s">
        <v>211</v>
      </c>
      <c r="E33" s="104">
        <v>2</v>
      </c>
      <c r="F33" s="65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  <c r="R33" s="1" t="b">
        <f>C33='[1]7a'!C33</f>
        <v>1</v>
      </c>
      <c r="S33" s="1" t="b">
        <f>D33='[1]7a'!D33</f>
        <v>1</v>
      </c>
      <c r="T33" s="1" t="b">
        <f>E33='[1]7a'!E33</f>
        <v>1</v>
      </c>
    </row>
    <row r="34" spans="1:20" ht="22.5" x14ac:dyDescent="0.2">
      <c r="A34" s="38">
        <v>18</v>
      </c>
      <c r="B34" s="39"/>
      <c r="C34" s="105" t="s">
        <v>288</v>
      </c>
      <c r="D34" s="25" t="s">
        <v>211</v>
      </c>
      <c r="E34" s="104">
        <v>4</v>
      </c>
      <c r="F34" s="65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  <c r="R34" s="1" t="b">
        <f>C34='[1]7a'!C34</f>
        <v>1</v>
      </c>
      <c r="S34" s="1" t="b">
        <f>D34='[1]7a'!D34</f>
        <v>1</v>
      </c>
      <c r="T34" s="1" t="b">
        <f>E34='[1]7a'!E34</f>
        <v>1</v>
      </c>
    </row>
    <row r="35" spans="1:20" ht="22.5" x14ac:dyDescent="0.2">
      <c r="A35" s="38">
        <v>19</v>
      </c>
      <c r="B35" s="39"/>
      <c r="C35" s="105" t="s">
        <v>289</v>
      </c>
      <c r="D35" s="25" t="s">
        <v>211</v>
      </c>
      <c r="E35" s="104">
        <v>2</v>
      </c>
      <c r="F35" s="65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  <c r="R35" s="1" t="b">
        <f>C35='[1]7a'!C35</f>
        <v>1</v>
      </c>
      <c r="S35" s="1" t="b">
        <f>D35='[1]7a'!D35</f>
        <v>1</v>
      </c>
      <c r="T35" s="1" t="b">
        <f>E35='[1]7a'!E35</f>
        <v>1</v>
      </c>
    </row>
    <row r="36" spans="1:20" ht="22.5" x14ac:dyDescent="0.2">
      <c r="A36" s="38">
        <v>20</v>
      </c>
      <c r="B36" s="39"/>
      <c r="C36" s="105" t="s">
        <v>290</v>
      </c>
      <c r="D36" s="25" t="s">
        <v>211</v>
      </c>
      <c r="E36" s="104">
        <v>4</v>
      </c>
      <c r="F36" s="65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  <c r="R36" s="1" t="b">
        <f>C36='[1]7a'!C36</f>
        <v>1</v>
      </c>
      <c r="S36" s="1" t="b">
        <f>D36='[1]7a'!D36</f>
        <v>1</v>
      </c>
      <c r="T36" s="1" t="b">
        <f>E36='[1]7a'!E36</f>
        <v>1</v>
      </c>
    </row>
    <row r="37" spans="1:20" ht="33.75" x14ac:dyDescent="0.2">
      <c r="A37" s="38">
        <v>21</v>
      </c>
      <c r="B37" s="39"/>
      <c r="C37" s="105" t="s">
        <v>291</v>
      </c>
      <c r="D37" s="25" t="s">
        <v>157</v>
      </c>
      <c r="E37" s="104">
        <v>1</v>
      </c>
      <c r="F37" s="65"/>
      <c r="G37" s="63"/>
      <c r="H37" s="47">
        <f t="shared" ref="H37" si="7">ROUND(F37*G37,2)</f>
        <v>0</v>
      </c>
      <c r="I37" s="63"/>
      <c r="J37" s="63"/>
      <c r="K37" s="48">
        <f t="shared" ref="K37" si="8">SUM(H37:J37)</f>
        <v>0</v>
      </c>
      <c r="L37" s="49">
        <f t="shared" ref="L37" si="9">ROUND(E37*F37,2)</f>
        <v>0</v>
      </c>
      <c r="M37" s="47">
        <f t="shared" ref="M37" si="10">ROUND(H37*E37,2)</f>
        <v>0</v>
      </c>
      <c r="N37" s="47">
        <f t="shared" ref="N37" si="11">ROUND(I37*E37,2)</f>
        <v>0</v>
      </c>
      <c r="O37" s="47">
        <f t="shared" ref="O37" si="12">ROUND(J37*E37,2)</f>
        <v>0</v>
      </c>
      <c r="P37" s="48">
        <f t="shared" ref="P37" si="13">SUM(M37:O37)</f>
        <v>0</v>
      </c>
      <c r="R37" s="1" t="b">
        <f>C37='[1]7a'!C37</f>
        <v>1</v>
      </c>
      <c r="S37" s="1" t="b">
        <f>D37='[1]7a'!D37</f>
        <v>1</v>
      </c>
      <c r="T37" s="1" t="b">
        <f>E37='[1]7a'!E37</f>
        <v>1</v>
      </c>
    </row>
    <row r="38" spans="1:20" ht="33.75" x14ac:dyDescent="0.2">
      <c r="A38" s="38">
        <v>22</v>
      </c>
      <c r="B38" s="39"/>
      <c r="C38" s="105" t="s">
        <v>292</v>
      </c>
      <c r="D38" s="25" t="s">
        <v>157</v>
      </c>
      <c r="E38" s="104">
        <v>2</v>
      </c>
      <c r="F38" s="65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  <c r="R38" s="1" t="b">
        <f>C38='[1]7a'!C38</f>
        <v>1</v>
      </c>
      <c r="S38" s="1" t="b">
        <f>D38='[1]7a'!D38</f>
        <v>1</v>
      </c>
      <c r="T38" s="1" t="b">
        <f>E38='[1]7a'!E38</f>
        <v>1</v>
      </c>
    </row>
    <row r="39" spans="1:20" ht="33.75" x14ac:dyDescent="0.2">
      <c r="A39" s="38">
        <v>23</v>
      </c>
      <c r="B39" s="39"/>
      <c r="C39" s="105" t="s">
        <v>293</v>
      </c>
      <c r="D39" s="25" t="s">
        <v>157</v>
      </c>
      <c r="E39" s="104">
        <v>4</v>
      </c>
      <c r="F39" s="65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  <c r="R39" s="1" t="b">
        <f>C39='[1]7a'!C39</f>
        <v>1</v>
      </c>
      <c r="S39" s="1" t="b">
        <f>D39='[1]7a'!D39</f>
        <v>1</v>
      </c>
      <c r="T39" s="1" t="b">
        <f>E39='[1]7a'!E39</f>
        <v>1</v>
      </c>
    </row>
    <row r="40" spans="1:20" ht="33.75" x14ac:dyDescent="0.2">
      <c r="A40" s="38">
        <v>24</v>
      </c>
      <c r="B40" s="39"/>
      <c r="C40" s="105" t="s">
        <v>294</v>
      </c>
      <c r="D40" s="25" t="s">
        <v>157</v>
      </c>
      <c r="E40" s="104">
        <v>3</v>
      </c>
      <c r="F40" s="65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  <c r="R40" s="1" t="b">
        <f>C40='[1]7a'!C40</f>
        <v>1</v>
      </c>
      <c r="S40" s="1" t="b">
        <f>D40='[1]7a'!D40</f>
        <v>1</v>
      </c>
      <c r="T40" s="1" t="b">
        <f>E40='[1]7a'!E40</f>
        <v>1</v>
      </c>
    </row>
    <row r="41" spans="1:20" ht="33.75" x14ac:dyDescent="0.2">
      <c r="A41" s="38">
        <v>25</v>
      </c>
      <c r="B41" s="39"/>
      <c r="C41" s="105" t="s">
        <v>295</v>
      </c>
      <c r="D41" s="25" t="s">
        <v>157</v>
      </c>
      <c r="E41" s="104">
        <v>4</v>
      </c>
      <c r="F41" s="65"/>
      <c r="G41" s="63"/>
      <c r="H41" s="47">
        <f t="shared" si="0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  <c r="R41" s="1" t="b">
        <f>C41='[1]7a'!C41</f>
        <v>1</v>
      </c>
      <c r="S41" s="1" t="b">
        <f>D41='[1]7a'!D41</f>
        <v>1</v>
      </c>
      <c r="T41" s="1" t="b">
        <f>E41='[1]7a'!E41</f>
        <v>1</v>
      </c>
    </row>
    <row r="42" spans="1:20" ht="33.75" x14ac:dyDescent="0.2">
      <c r="A42" s="38">
        <v>26</v>
      </c>
      <c r="B42" s="39"/>
      <c r="C42" s="105" t="s">
        <v>296</v>
      </c>
      <c r="D42" s="25" t="s">
        <v>157</v>
      </c>
      <c r="E42" s="104">
        <v>4</v>
      </c>
      <c r="F42" s="65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  <c r="R42" s="1" t="b">
        <f>C42='[1]7a'!C42</f>
        <v>1</v>
      </c>
      <c r="S42" s="1" t="b">
        <f>D42='[1]7a'!D42</f>
        <v>1</v>
      </c>
      <c r="T42" s="1" t="b">
        <f>E42='[1]7a'!E42</f>
        <v>1</v>
      </c>
    </row>
    <row r="43" spans="1:20" ht="33.75" x14ac:dyDescent="0.2">
      <c r="A43" s="38">
        <v>27</v>
      </c>
      <c r="B43" s="39"/>
      <c r="C43" s="105" t="s">
        <v>297</v>
      </c>
      <c r="D43" s="25" t="s">
        <v>157</v>
      </c>
      <c r="E43" s="104">
        <v>5</v>
      </c>
      <c r="F43" s="65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  <c r="R43" s="1" t="b">
        <f>C43='[1]7a'!C43</f>
        <v>1</v>
      </c>
      <c r="S43" s="1" t="b">
        <f>D43='[1]7a'!D43</f>
        <v>1</v>
      </c>
      <c r="T43" s="1" t="b">
        <f>E43='[1]7a'!E43</f>
        <v>1</v>
      </c>
    </row>
    <row r="44" spans="1:20" ht="33.75" x14ac:dyDescent="0.2">
      <c r="A44" s="38">
        <v>28</v>
      </c>
      <c r="B44" s="39"/>
      <c r="C44" s="105" t="s">
        <v>298</v>
      </c>
      <c r="D44" s="25" t="s">
        <v>157</v>
      </c>
      <c r="E44" s="104">
        <v>2</v>
      </c>
      <c r="F44" s="65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  <c r="R44" s="1" t="b">
        <f>C44='[1]7a'!C44</f>
        <v>1</v>
      </c>
      <c r="S44" s="1" t="b">
        <f>D44='[1]7a'!D44</f>
        <v>1</v>
      </c>
      <c r="T44" s="1" t="b">
        <f>E44='[1]7a'!E44</f>
        <v>1</v>
      </c>
    </row>
    <row r="45" spans="1:20" ht="33.75" x14ac:dyDescent="0.2">
      <c r="A45" s="38">
        <v>29</v>
      </c>
      <c r="B45" s="39"/>
      <c r="C45" s="105" t="s">
        <v>299</v>
      </c>
      <c r="D45" s="25" t="s">
        <v>157</v>
      </c>
      <c r="E45" s="104">
        <v>8</v>
      </c>
      <c r="F45" s="65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  <c r="R45" s="1" t="b">
        <f>C45='[1]7a'!C45</f>
        <v>1</v>
      </c>
      <c r="S45" s="1" t="b">
        <f>D45='[1]7a'!D45</f>
        <v>1</v>
      </c>
      <c r="T45" s="1" t="b">
        <f>E45='[1]7a'!E45</f>
        <v>1</v>
      </c>
    </row>
    <row r="46" spans="1:20" ht="33.75" x14ac:dyDescent="0.2">
      <c r="A46" s="38">
        <v>30</v>
      </c>
      <c r="B46" s="39"/>
      <c r="C46" s="105" t="s">
        <v>300</v>
      </c>
      <c r="D46" s="25" t="s">
        <v>157</v>
      </c>
      <c r="E46" s="104">
        <v>2</v>
      </c>
      <c r="F46" s="65"/>
      <c r="G46" s="63"/>
      <c r="H46" s="47">
        <f t="shared" si="0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  <c r="R46" s="1" t="b">
        <f>C46='[1]7a'!C46</f>
        <v>1</v>
      </c>
      <c r="S46" s="1" t="b">
        <f>D46='[1]7a'!D46</f>
        <v>1</v>
      </c>
      <c r="T46" s="1" t="b">
        <f>E46='[1]7a'!E46</f>
        <v>1</v>
      </c>
    </row>
    <row r="47" spans="1:20" ht="33.75" x14ac:dyDescent="0.2">
      <c r="A47" s="38">
        <v>31</v>
      </c>
      <c r="B47" s="39"/>
      <c r="C47" s="105" t="s">
        <v>301</v>
      </c>
      <c r="D47" s="25" t="s">
        <v>157</v>
      </c>
      <c r="E47" s="104">
        <v>2</v>
      </c>
      <c r="F47" s="65"/>
      <c r="G47" s="63"/>
      <c r="H47" s="47">
        <f t="shared" si="0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  <c r="R47" s="1" t="b">
        <f>C47='[1]7a'!C47</f>
        <v>1</v>
      </c>
      <c r="S47" s="1" t="b">
        <f>D47='[1]7a'!D47</f>
        <v>1</v>
      </c>
      <c r="T47" s="1" t="b">
        <f>E47='[1]7a'!E47</f>
        <v>1</v>
      </c>
    </row>
    <row r="48" spans="1:20" ht="33.75" x14ac:dyDescent="0.2">
      <c r="A48" s="38">
        <v>32</v>
      </c>
      <c r="B48" s="39"/>
      <c r="C48" s="105" t="s">
        <v>302</v>
      </c>
      <c r="D48" s="25" t="s">
        <v>157</v>
      </c>
      <c r="E48" s="104">
        <v>8</v>
      </c>
      <c r="F48" s="65"/>
      <c r="G48" s="63"/>
      <c r="H48" s="47">
        <f t="shared" si="0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  <c r="R48" s="1" t="b">
        <f>C48='[1]7a'!C48</f>
        <v>1</v>
      </c>
      <c r="S48" s="1" t="b">
        <f>D48='[1]7a'!D48</f>
        <v>1</v>
      </c>
      <c r="T48" s="1" t="b">
        <f>E48='[1]7a'!E48</f>
        <v>1</v>
      </c>
    </row>
    <row r="49" spans="1:20" ht="33.75" x14ac:dyDescent="0.2">
      <c r="A49" s="38">
        <v>33</v>
      </c>
      <c r="B49" s="39"/>
      <c r="C49" s="105" t="s">
        <v>303</v>
      </c>
      <c r="D49" s="25" t="s">
        <v>157</v>
      </c>
      <c r="E49" s="104">
        <v>4</v>
      </c>
      <c r="F49" s="65"/>
      <c r="G49" s="63"/>
      <c r="H49" s="47">
        <f t="shared" si="0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  <c r="R49" s="1" t="b">
        <f>C49='[1]7a'!C49</f>
        <v>1</v>
      </c>
      <c r="S49" s="1" t="b">
        <f>D49='[1]7a'!D49</f>
        <v>1</v>
      </c>
      <c r="T49" s="1" t="b">
        <f>E49='[1]7a'!E49</f>
        <v>1</v>
      </c>
    </row>
    <row r="50" spans="1:20" ht="22.5" x14ac:dyDescent="0.2">
      <c r="A50" s="38">
        <v>34</v>
      </c>
      <c r="B50" s="39"/>
      <c r="C50" s="105" t="s">
        <v>304</v>
      </c>
      <c r="D50" s="25" t="s">
        <v>211</v>
      </c>
      <c r="E50" s="104">
        <v>48</v>
      </c>
      <c r="F50" s="65"/>
      <c r="G50" s="63"/>
      <c r="H50" s="47">
        <f t="shared" si="0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  <c r="R50" s="1" t="b">
        <f>C50='[1]7a'!C50</f>
        <v>1</v>
      </c>
      <c r="S50" s="1" t="b">
        <f>D50='[1]7a'!D50</f>
        <v>1</v>
      </c>
      <c r="T50" s="1" t="b">
        <f>E50='[1]7a'!E50</f>
        <v>1</v>
      </c>
    </row>
    <row r="51" spans="1:20" ht="33.75" x14ac:dyDescent="0.2">
      <c r="A51" s="38">
        <v>35</v>
      </c>
      <c r="B51" s="39"/>
      <c r="C51" s="105" t="s">
        <v>305</v>
      </c>
      <c r="D51" s="25" t="s">
        <v>157</v>
      </c>
      <c r="E51" s="104">
        <v>1</v>
      </c>
      <c r="F51" s="65"/>
      <c r="G51" s="63"/>
      <c r="H51" s="47">
        <f>ROUND(F51*G51,2)</f>
        <v>0</v>
      </c>
      <c r="I51" s="63"/>
      <c r="J51" s="63"/>
      <c r="K51" s="48">
        <f>SUM(H51:J51)</f>
        <v>0</v>
      </c>
      <c r="L51" s="49">
        <f>ROUND(E51*F51,2)</f>
        <v>0</v>
      </c>
      <c r="M51" s="47">
        <f>ROUND(H51*E51,2)</f>
        <v>0</v>
      </c>
      <c r="N51" s="47">
        <f>ROUND(I51*E51,2)</f>
        <v>0</v>
      </c>
      <c r="O51" s="47">
        <f>ROUND(J51*E51,2)</f>
        <v>0</v>
      </c>
      <c r="P51" s="48">
        <f>SUM(M51:O51)</f>
        <v>0</v>
      </c>
      <c r="R51" s="1" t="b">
        <f>C51='[1]7a'!C51</f>
        <v>1</v>
      </c>
      <c r="S51" s="1" t="b">
        <f>D51='[1]7a'!D51</f>
        <v>1</v>
      </c>
      <c r="T51" s="1" t="b">
        <f>E51='[1]7a'!E51</f>
        <v>1</v>
      </c>
    </row>
    <row r="52" spans="1:20" ht="22.5" x14ac:dyDescent="0.2">
      <c r="A52" s="38">
        <v>36</v>
      </c>
      <c r="B52" s="39"/>
      <c r="C52" s="105" t="s">
        <v>306</v>
      </c>
      <c r="D52" s="25" t="s">
        <v>211</v>
      </c>
      <c r="E52" s="104">
        <v>49</v>
      </c>
      <c r="F52" s="65"/>
      <c r="G52" s="63"/>
      <c r="H52" s="47">
        <f t="shared" si="0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  <c r="R52" s="1" t="b">
        <f>C52='[1]7a'!C52</f>
        <v>1</v>
      </c>
      <c r="S52" s="1" t="b">
        <f>D52='[1]7a'!D52</f>
        <v>1</v>
      </c>
      <c r="T52" s="1" t="b">
        <f>E52='[1]7a'!E52</f>
        <v>1</v>
      </c>
    </row>
    <row r="53" spans="1:20" ht="22.5" x14ac:dyDescent="0.2">
      <c r="A53" s="38">
        <v>37</v>
      </c>
      <c r="B53" s="39"/>
      <c r="C53" s="105" t="s">
        <v>307</v>
      </c>
      <c r="D53" s="25" t="s">
        <v>211</v>
      </c>
      <c r="E53" s="104">
        <v>2</v>
      </c>
      <c r="F53" s="65"/>
      <c r="G53" s="63"/>
      <c r="H53" s="47">
        <f t="shared" si="0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  <c r="R53" s="1" t="b">
        <f>C53='[1]7a'!C53</f>
        <v>1</v>
      </c>
      <c r="S53" s="1" t="b">
        <f>D53='[1]7a'!D53</f>
        <v>1</v>
      </c>
      <c r="T53" s="1" t="b">
        <f>E53='[1]7a'!E53</f>
        <v>1</v>
      </c>
    </row>
    <row r="54" spans="1:20" ht="22.5" x14ac:dyDescent="0.2">
      <c r="A54" s="38">
        <v>38</v>
      </c>
      <c r="B54" s="39"/>
      <c r="C54" s="105" t="s">
        <v>308</v>
      </c>
      <c r="D54" s="25" t="s">
        <v>211</v>
      </c>
      <c r="E54" s="104">
        <v>2</v>
      </c>
      <c r="F54" s="65"/>
      <c r="G54" s="63"/>
      <c r="H54" s="47">
        <f t="shared" si="0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  <c r="R54" s="1" t="b">
        <f>C54='[1]7a'!C54</f>
        <v>1</v>
      </c>
      <c r="S54" s="1" t="b">
        <f>D54='[1]7a'!D54</f>
        <v>1</v>
      </c>
      <c r="T54" s="1" t="b">
        <f>E54='[1]7a'!E54</f>
        <v>1</v>
      </c>
    </row>
    <row r="55" spans="1:20" ht="22.5" x14ac:dyDescent="0.2">
      <c r="A55" s="38">
        <v>39</v>
      </c>
      <c r="B55" s="39"/>
      <c r="C55" s="105" t="s">
        <v>309</v>
      </c>
      <c r="D55" s="25" t="s">
        <v>211</v>
      </c>
      <c r="E55" s="104">
        <v>2</v>
      </c>
      <c r="F55" s="65"/>
      <c r="G55" s="63"/>
      <c r="H55" s="47">
        <f t="shared" si="0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  <c r="R55" s="1" t="b">
        <f>C55='[1]7a'!C55</f>
        <v>1</v>
      </c>
      <c r="S55" s="1" t="b">
        <f>D55='[1]7a'!D55</f>
        <v>1</v>
      </c>
      <c r="T55" s="1" t="b">
        <f>E55='[1]7a'!E55</f>
        <v>1</v>
      </c>
    </row>
    <row r="56" spans="1:20" ht="22.5" x14ac:dyDescent="0.2">
      <c r="A56" s="38">
        <v>40</v>
      </c>
      <c r="B56" s="39"/>
      <c r="C56" s="105" t="s">
        <v>310</v>
      </c>
      <c r="D56" s="25" t="s">
        <v>211</v>
      </c>
      <c r="E56" s="104">
        <v>2</v>
      </c>
      <c r="F56" s="65"/>
      <c r="G56" s="63"/>
      <c r="H56" s="47">
        <f t="shared" si="0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  <c r="R56" s="1" t="b">
        <f>C56='[1]7a'!C56</f>
        <v>1</v>
      </c>
      <c r="S56" s="1" t="b">
        <f>D56='[1]7a'!D56</f>
        <v>1</v>
      </c>
      <c r="T56" s="1" t="b">
        <f>E56='[1]7a'!E56</f>
        <v>1</v>
      </c>
    </row>
    <row r="57" spans="1:20" ht="22.5" x14ac:dyDescent="0.2">
      <c r="A57" s="38">
        <v>41</v>
      </c>
      <c r="B57" s="39"/>
      <c r="C57" s="105" t="s">
        <v>311</v>
      </c>
      <c r="D57" s="25" t="s">
        <v>157</v>
      </c>
      <c r="E57" s="104">
        <v>1</v>
      </c>
      <c r="F57" s="65"/>
      <c r="G57" s="63"/>
      <c r="H57" s="47">
        <f t="shared" si="0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  <c r="R57" s="1" t="b">
        <f>C57='[1]7a'!C57</f>
        <v>1</v>
      </c>
      <c r="S57" s="1" t="b">
        <f>D57='[1]7a'!D57</f>
        <v>1</v>
      </c>
      <c r="T57" s="1" t="b">
        <f>E57='[1]7a'!E57</f>
        <v>1</v>
      </c>
    </row>
    <row r="58" spans="1:20" ht="22.5" x14ac:dyDescent="0.2">
      <c r="A58" s="38">
        <v>42</v>
      </c>
      <c r="B58" s="39"/>
      <c r="C58" s="105" t="s">
        <v>312</v>
      </c>
      <c r="D58" s="25" t="s">
        <v>157</v>
      </c>
      <c r="E58" s="104">
        <v>1</v>
      </c>
      <c r="F58" s="65"/>
      <c r="G58" s="63"/>
      <c r="H58" s="47">
        <f t="shared" si="0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  <c r="R58" s="1" t="b">
        <f>C58='[1]7a'!C58</f>
        <v>1</v>
      </c>
      <c r="S58" s="1" t="b">
        <f>D58='[1]7a'!D58</f>
        <v>1</v>
      </c>
      <c r="T58" s="1" t="b">
        <f>E58='[1]7a'!E58</f>
        <v>1</v>
      </c>
    </row>
    <row r="59" spans="1:20" ht="45" x14ac:dyDescent="0.2">
      <c r="A59" s="38">
        <v>43</v>
      </c>
      <c r="B59" s="39"/>
      <c r="C59" s="105" t="s">
        <v>313</v>
      </c>
      <c r="D59" s="25" t="s">
        <v>56</v>
      </c>
      <c r="E59" s="104">
        <v>6</v>
      </c>
      <c r="F59" s="65"/>
      <c r="G59" s="63"/>
      <c r="H59" s="47">
        <f>ROUND(F59*G59,2)</f>
        <v>0</v>
      </c>
      <c r="I59" s="63"/>
      <c r="J59" s="63"/>
      <c r="K59" s="48">
        <f>SUM(H59:J59)</f>
        <v>0</v>
      </c>
      <c r="L59" s="49">
        <f>ROUND(E59*F59,2)</f>
        <v>0</v>
      </c>
      <c r="M59" s="47">
        <f>ROUND(H59*E59,2)</f>
        <v>0</v>
      </c>
      <c r="N59" s="47">
        <f>ROUND(I59*E59,2)</f>
        <v>0</v>
      </c>
      <c r="O59" s="47">
        <f>ROUND(J59*E59,2)</f>
        <v>0</v>
      </c>
      <c r="P59" s="48">
        <f>SUM(M59:O59)</f>
        <v>0</v>
      </c>
      <c r="R59" s="1" t="b">
        <f>C59='[1]7a'!C59</f>
        <v>1</v>
      </c>
      <c r="S59" s="1" t="b">
        <f>D59='[1]7a'!D59</f>
        <v>1</v>
      </c>
      <c r="T59" s="1" t="b">
        <f>E59='[1]7a'!E59</f>
        <v>1</v>
      </c>
    </row>
    <row r="60" spans="1:20" ht="45" x14ac:dyDescent="0.2">
      <c r="A60" s="38">
        <v>44</v>
      </c>
      <c r="B60" s="39"/>
      <c r="C60" s="105" t="s">
        <v>314</v>
      </c>
      <c r="D60" s="25" t="s">
        <v>56</v>
      </c>
      <c r="E60" s="104">
        <v>3</v>
      </c>
      <c r="F60" s="65"/>
      <c r="G60" s="63"/>
      <c r="H60" s="47">
        <f>ROUND(F60*G60,2)</f>
        <v>0</v>
      </c>
      <c r="I60" s="63"/>
      <c r="J60" s="63"/>
      <c r="K60" s="48">
        <f>SUM(H60:J60)</f>
        <v>0</v>
      </c>
      <c r="L60" s="49">
        <f>ROUND(E60*F60,2)</f>
        <v>0</v>
      </c>
      <c r="M60" s="47">
        <f>ROUND(H60*E60,2)</f>
        <v>0</v>
      </c>
      <c r="N60" s="47">
        <f>ROUND(I60*E60,2)</f>
        <v>0</v>
      </c>
      <c r="O60" s="47">
        <f>ROUND(J60*E60,2)</f>
        <v>0</v>
      </c>
      <c r="P60" s="48">
        <f>SUM(M60:O60)</f>
        <v>0</v>
      </c>
      <c r="R60" s="1" t="b">
        <f>C60='[1]7a'!C60</f>
        <v>1</v>
      </c>
      <c r="S60" s="1" t="b">
        <f>D60='[1]7a'!D60</f>
        <v>1</v>
      </c>
      <c r="T60" s="1" t="b">
        <f>E60='[1]7a'!E60</f>
        <v>1</v>
      </c>
    </row>
    <row r="61" spans="1:20" x14ac:dyDescent="0.2">
      <c r="A61" s="38">
        <v>45</v>
      </c>
      <c r="B61" s="39"/>
      <c r="C61" s="105" t="s">
        <v>214</v>
      </c>
      <c r="D61" s="25" t="s">
        <v>157</v>
      </c>
      <c r="E61" s="104">
        <v>1</v>
      </c>
      <c r="F61" s="65"/>
      <c r="G61" s="63"/>
      <c r="H61" s="47">
        <f t="shared" si="0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  <c r="R61" s="1" t="b">
        <f>C61='[1]7a'!C61</f>
        <v>1</v>
      </c>
      <c r="S61" s="1" t="b">
        <f>D61='[1]7a'!D61</f>
        <v>1</v>
      </c>
      <c r="T61" s="1" t="b">
        <f>E61='[1]7a'!E61</f>
        <v>1</v>
      </c>
    </row>
    <row r="62" spans="1:20" x14ac:dyDescent="0.2">
      <c r="A62" s="38">
        <v>46</v>
      </c>
      <c r="B62" s="39"/>
      <c r="C62" s="105" t="s">
        <v>215</v>
      </c>
      <c r="D62" s="25" t="s">
        <v>157</v>
      </c>
      <c r="E62" s="104">
        <v>1</v>
      </c>
      <c r="F62" s="65"/>
      <c r="G62" s="63"/>
      <c r="H62" s="47">
        <f t="shared" si="0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  <c r="R62" s="1" t="b">
        <f>C62='[1]7a'!C62</f>
        <v>1</v>
      </c>
      <c r="S62" s="1" t="b">
        <f>D62='[1]7a'!D62</f>
        <v>1</v>
      </c>
      <c r="T62" s="1" t="b">
        <f>E62='[1]7a'!E62</f>
        <v>1</v>
      </c>
    </row>
    <row r="63" spans="1:20" x14ac:dyDescent="0.2">
      <c r="A63" s="38">
        <v>47</v>
      </c>
      <c r="B63" s="39"/>
      <c r="C63" s="105" t="s">
        <v>216</v>
      </c>
      <c r="D63" s="25" t="s">
        <v>157</v>
      </c>
      <c r="E63" s="104">
        <v>1</v>
      </c>
      <c r="F63" s="65"/>
      <c r="G63" s="63"/>
      <c r="H63" s="47">
        <f t="shared" si="0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  <c r="R63" s="1" t="b">
        <f>C63='[1]7a'!C63</f>
        <v>1</v>
      </c>
      <c r="S63" s="1" t="b">
        <f>D63='[1]7a'!D63</f>
        <v>1</v>
      </c>
      <c r="T63" s="1" t="b">
        <f>E63='[1]7a'!E63</f>
        <v>1</v>
      </c>
    </row>
    <row r="64" spans="1:20" x14ac:dyDescent="0.2">
      <c r="A64" s="38">
        <v>48</v>
      </c>
      <c r="B64" s="39"/>
      <c r="C64" s="105" t="s">
        <v>217</v>
      </c>
      <c r="D64" s="25" t="s">
        <v>157</v>
      </c>
      <c r="E64" s="104">
        <v>1</v>
      </c>
      <c r="F64" s="65"/>
      <c r="G64" s="63"/>
      <c r="H64" s="47">
        <f t="shared" si="0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  <c r="R64" s="1" t="b">
        <f>C64='[1]7a'!C64</f>
        <v>1</v>
      </c>
      <c r="S64" s="1" t="b">
        <f>D64='[1]7a'!D64</f>
        <v>1</v>
      </c>
      <c r="T64" s="1" t="b">
        <f>E64='[1]7a'!E64</f>
        <v>1</v>
      </c>
    </row>
    <row r="65" spans="1:20" x14ac:dyDescent="0.2">
      <c r="A65" s="38">
        <v>49</v>
      </c>
      <c r="B65" s="39"/>
      <c r="C65" s="105" t="s">
        <v>218</v>
      </c>
      <c r="D65" s="25" t="s">
        <v>157</v>
      </c>
      <c r="E65" s="104">
        <v>1</v>
      </c>
      <c r="F65" s="65"/>
      <c r="G65" s="63"/>
      <c r="H65" s="47">
        <f t="shared" si="0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  <c r="R65" s="1" t="b">
        <f>C65='[1]7a'!C65</f>
        <v>1</v>
      </c>
      <c r="S65" s="1" t="b">
        <f>D65='[1]7a'!D65</f>
        <v>1</v>
      </c>
      <c r="T65" s="1" t="b">
        <f>E65='[1]7a'!E65</f>
        <v>1</v>
      </c>
    </row>
    <row r="66" spans="1:20" ht="22.5" x14ac:dyDescent="0.2">
      <c r="A66" s="38">
        <v>50</v>
      </c>
      <c r="B66" s="39"/>
      <c r="C66" s="105" t="s">
        <v>219</v>
      </c>
      <c r="D66" s="25" t="s">
        <v>157</v>
      </c>
      <c r="E66" s="104">
        <v>1</v>
      </c>
      <c r="F66" s="65"/>
      <c r="G66" s="63"/>
      <c r="H66" s="47">
        <f t="shared" si="0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  <c r="R66" s="1" t="b">
        <f>C66='[1]7a'!C66</f>
        <v>1</v>
      </c>
      <c r="S66" s="1" t="b">
        <f>D66='[1]7a'!D66</f>
        <v>1</v>
      </c>
      <c r="T66" s="1" t="b">
        <f>E66='[1]7a'!E66</f>
        <v>1</v>
      </c>
    </row>
    <row r="67" spans="1:20" ht="33.75" x14ac:dyDescent="0.2">
      <c r="A67" s="38">
        <v>51</v>
      </c>
      <c r="B67" s="39"/>
      <c r="C67" s="105" t="s">
        <v>220</v>
      </c>
      <c r="D67" s="25" t="s">
        <v>157</v>
      </c>
      <c r="E67" s="104">
        <v>1</v>
      </c>
      <c r="F67" s="65"/>
      <c r="G67" s="63"/>
      <c r="H67" s="47">
        <f t="shared" si="0"/>
        <v>0</v>
      </c>
      <c r="I67" s="63"/>
      <c r="J67" s="63"/>
      <c r="K67" s="48">
        <f t="shared" ref="K67:K74" si="14">SUM(H67:J67)</f>
        <v>0</v>
      </c>
      <c r="L67" s="49">
        <f t="shared" ref="L67:L74" si="15">ROUND(E67*F67,2)</f>
        <v>0</v>
      </c>
      <c r="M67" s="47">
        <f t="shared" ref="M67:M74" si="16">ROUND(H67*E67,2)</f>
        <v>0</v>
      </c>
      <c r="N67" s="47">
        <f t="shared" ref="N67:N74" si="17">ROUND(I67*E67,2)</f>
        <v>0</v>
      </c>
      <c r="O67" s="47">
        <f t="shared" ref="O67:O74" si="18">ROUND(J67*E67,2)</f>
        <v>0</v>
      </c>
      <c r="P67" s="48">
        <f t="shared" ref="P67:P74" si="19">SUM(M67:O67)</f>
        <v>0</v>
      </c>
      <c r="R67" s="1" t="b">
        <f>C67='[1]7a'!C67</f>
        <v>1</v>
      </c>
      <c r="S67" s="1" t="b">
        <f>D67='[1]7a'!D67</f>
        <v>1</v>
      </c>
      <c r="T67" s="1" t="b">
        <f>E67='[1]7a'!E67</f>
        <v>1</v>
      </c>
    </row>
    <row r="68" spans="1:20" ht="22.5" x14ac:dyDescent="0.2">
      <c r="A68" s="38">
        <v>52</v>
      </c>
      <c r="B68" s="39"/>
      <c r="C68" s="105" t="s">
        <v>221</v>
      </c>
      <c r="D68" s="25" t="s">
        <v>157</v>
      </c>
      <c r="E68" s="104">
        <v>49</v>
      </c>
      <c r="F68" s="65"/>
      <c r="G68" s="63"/>
      <c r="H68" s="47">
        <f t="shared" ref="H68:H74" si="20">ROUND(F68*G68,2)</f>
        <v>0</v>
      </c>
      <c r="I68" s="63"/>
      <c r="J68" s="63"/>
      <c r="K68" s="48">
        <f t="shared" si="14"/>
        <v>0</v>
      </c>
      <c r="L68" s="49">
        <f t="shared" si="15"/>
        <v>0</v>
      </c>
      <c r="M68" s="47">
        <f t="shared" si="16"/>
        <v>0</v>
      </c>
      <c r="N68" s="47">
        <f t="shared" si="17"/>
        <v>0</v>
      </c>
      <c r="O68" s="47">
        <f t="shared" si="18"/>
        <v>0</v>
      </c>
      <c r="P68" s="48">
        <f t="shared" si="19"/>
        <v>0</v>
      </c>
      <c r="R68" s="1" t="b">
        <f>C68='[1]7a'!C68</f>
        <v>1</v>
      </c>
      <c r="S68" s="1" t="b">
        <f>D68='[1]7a'!D68</f>
        <v>1</v>
      </c>
      <c r="T68" s="1" t="b">
        <f>E68='[1]7a'!E68</f>
        <v>1</v>
      </c>
    </row>
    <row r="69" spans="1:20" x14ac:dyDescent="0.2">
      <c r="A69" s="38">
        <v>53</v>
      </c>
      <c r="B69" s="39"/>
      <c r="C69" s="106" t="s">
        <v>226</v>
      </c>
      <c r="D69" s="25" t="s">
        <v>196</v>
      </c>
      <c r="E69" s="104">
        <v>48</v>
      </c>
      <c r="F69" s="65"/>
      <c r="G69" s="63"/>
      <c r="H69" s="47">
        <f t="shared" si="20"/>
        <v>0</v>
      </c>
      <c r="I69" s="63"/>
      <c r="J69" s="63"/>
      <c r="K69" s="48">
        <f t="shared" ref="K69:K70" si="21">SUM(H69:J69)</f>
        <v>0</v>
      </c>
      <c r="L69" s="49">
        <f t="shared" si="15"/>
        <v>0</v>
      </c>
      <c r="M69" s="47">
        <f t="shared" si="16"/>
        <v>0</v>
      </c>
      <c r="N69" s="47">
        <f t="shared" si="17"/>
        <v>0</v>
      </c>
      <c r="O69" s="47">
        <f t="shared" si="18"/>
        <v>0</v>
      </c>
      <c r="P69" s="48">
        <f t="shared" si="19"/>
        <v>0</v>
      </c>
      <c r="R69" s="1" t="b">
        <f>C69='[1]7a'!C69</f>
        <v>1</v>
      </c>
      <c r="S69" s="1" t="b">
        <f>D69='[1]7a'!D69</f>
        <v>1</v>
      </c>
      <c r="T69" s="1" t="b">
        <f>E69='[1]7a'!E69</f>
        <v>1</v>
      </c>
    </row>
    <row r="70" spans="1:20" x14ac:dyDescent="0.2">
      <c r="A70" s="38">
        <v>54</v>
      </c>
      <c r="B70" s="39"/>
      <c r="C70" s="106" t="s">
        <v>227</v>
      </c>
      <c r="D70" s="25" t="s">
        <v>196</v>
      </c>
      <c r="E70" s="104">
        <v>1</v>
      </c>
      <c r="F70" s="65"/>
      <c r="G70" s="63"/>
      <c r="H70" s="47">
        <f t="shared" si="20"/>
        <v>0</v>
      </c>
      <c r="I70" s="63"/>
      <c r="J70" s="63"/>
      <c r="K70" s="48">
        <f t="shared" si="21"/>
        <v>0</v>
      </c>
      <c r="L70" s="49">
        <f t="shared" si="15"/>
        <v>0</v>
      </c>
      <c r="M70" s="47">
        <f t="shared" si="16"/>
        <v>0</v>
      </c>
      <c r="N70" s="47">
        <f t="shared" si="17"/>
        <v>0</v>
      </c>
      <c r="O70" s="47">
        <f t="shared" si="18"/>
        <v>0</v>
      </c>
      <c r="P70" s="48">
        <f t="shared" si="19"/>
        <v>0</v>
      </c>
      <c r="R70" s="1" t="b">
        <f>C70='[1]7a'!C70</f>
        <v>1</v>
      </c>
      <c r="S70" s="1" t="b">
        <f>D70='[1]7a'!D70</f>
        <v>1</v>
      </c>
      <c r="T70" s="1" t="b">
        <f>E70='[1]7a'!E70</f>
        <v>1</v>
      </c>
    </row>
    <row r="71" spans="1:20" x14ac:dyDescent="0.2">
      <c r="A71" s="38">
        <v>55</v>
      </c>
      <c r="B71" s="39"/>
      <c r="C71" s="105" t="s">
        <v>224</v>
      </c>
      <c r="D71" s="25" t="s">
        <v>157</v>
      </c>
      <c r="E71" s="104">
        <v>1</v>
      </c>
      <c r="F71" s="65"/>
      <c r="G71" s="63"/>
      <c r="H71" s="47">
        <f t="shared" si="20"/>
        <v>0</v>
      </c>
      <c r="I71" s="63"/>
      <c r="J71" s="63"/>
      <c r="K71" s="48">
        <f>SUM(H71:J71)</f>
        <v>0</v>
      </c>
      <c r="L71" s="49">
        <f>ROUND(E71*F71,2)</f>
        <v>0</v>
      </c>
      <c r="M71" s="47">
        <f>ROUND(H71*E71,2)</f>
        <v>0</v>
      </c>
      <c r="N71" s="47">
        <f>ROUND(I71*E71,2)</f>
        <v>0</v>
      </c>
      <c r="O71" s="47">
        <f>ROUND(J71*E71,2)</f>
        <v>0</v>
      </c>
      <c r="P71" s="48">
        <f>SUM(M71:O71)</f>
        <v>0</v>
      </c>
      <c r="R71" s="1" t="b">
        <f>C71='[1]7a'!C71</f>
        <v>1</v>
      </c>
      <c r="S71" s="1" t="b">
        <f>D71='[1]7a'!D71</f>
        <v>1</v>
      </c>
      <c r="T71" s="1" t="b">
        <f>E71='[1]7a'!E71</f>
        <v>1</v>
      </c>
    </row>
    <row r="72" spans="1:20" ht="33.75" x14ac:dyDescent="0.2">
      <c r="A72" s="38">
        <v>56</v>
      </c>
      <c r="B72" s="39"/>
      <c r="C72" s="105" t="s">
        <v>269</v>
      </c>
      <c r="D72" s="25" t="s">
        <v>222</v>
      </c>
      <c r="E72" s="104">
        <v>33</v>
      </c>
      <c r="F72" s="65"/>
      <c r="G72" s="63"/>
      <c r="H72" s="47">
        <f>ROUND(F72*G72,2)</f>
        <v>0</v>
      </c>
      <c r="I72" s="63"/>
      <c r="J72" s="63"/>
      <c r="K72" s="48">
        <f>SUM(H72:J72)</f>
        <v>0</v>
      </c>
      <c r="L72" s="49">
        <f>ROUND(E72*F72,2)</f>
        <v>0</v>
      </c>
      <c r="M72" s="47">
        <f>ROUND(H72*E72,2)</f>
        <v>0</v>
      </c>
      <c r="N72" s="47">
        <f>ROUND(I72*E72,2)</f>
        <v>0</v>
      </c>
      <c r="O72" s="47">
        <f>ROUND(J72*E72,2)</f>
        <v>0</v>
      </c>
      <c r="P72" s="48">
        <f>SUM(M72:O72)</f>
        <v>0</v>
      </c>
      <c r="R72" s="1" t="b">
        <f>C72='[1]7a'!C72</f>
        <v>1</v>
      </c>
      <c r="S72" s="1" t="b">
        <f>D72='[1]7a'!D72</f>
        <v>1</v>
      </c>
      <c r="T72" s="1" t="b">
        <f>E72='[1]7a'!E72</f>
        <v>1</v>
      </c>
    </row>
    <row r="73" spans="1:20" x14ac:dyDescent="0.2">
      <c r="A73" s="38">
        <v>57</v>
      </c>
      <c r="B73" s="39"/>
      <c r="C73" s="105" t="s">
        <v>223</v>
      </c>
      <c r="D73" s="25" t="s">
        <v>60</v>
      </c>
      <c r="E73" s="104">
        <v>1</v>
      </c>
      <c r="F73" s="65"/>
      <c r="G73" s="63"/>
      <c r="H73" s="47">
        <f t="shared" si="20"/>
        <v>0</v>
      </c>
      <c r="I73" s="63"/>
      <c r="J73" s="63"/>
      <c r="K73" s="48">
        <f t="shared" si="14"/>
        <v>0</v>
      </c>
      <c r="L73" s="49">
        <f t="shared" si="15"/>
        <v>0</v>
      </c>
      <c r="M73" s="47">
        <f t="shared" si="16"/>
        <v>0</v>
      </c>
      <c r="N73" s="47">
        <f t="shared" si="17"/>
        <v>0</v>
      </c>
      <c r="O73" s="47">
        <f t="shared" si="18"/>
        <v>0</v>
      </c>
      <c r="P73" s="48">
        <f t="shared" si="19"/>
        <v>0</v>
      </c>
      <c r="R73" s="1" t="b">
        <f>C73='[1]7a'!C73</f>
        <v>1</v>
      </c>
      <c r="S73" s="1" t="b">
        <f>D73='[1]7a'!D73</f>
        <v>1</v>
      </c>
      <c r="T73" s="1" t="b">
        <f>E73='[1]7a'!E73</f>
        <v>1</v>
      </c>
    </row>
    <row r="74" spans="1:20" ht="12" thickBot="1" x14ac:dyDescent="0.25">
      <c r="A74" s="38">
        <v>58</v>
      </c>
      <c r="B74" s="39"/>
      <c r="C74" s="105" t="s">
        <v>225</v>
      </c>
      <c r="D74" s="25" t="s">
        <v>60</v>
      </c>
      <c r="E74" s="104">
        <v>1</v>
      </c>
      <c r="F74" s="65"/>
      <c r="G74" s="63"/>
      <c r="H74" s="47">
        <f t="shared" si="20"/>
        <v>0</v>
      </c>
      <c r="I74" s="63"/>
      <c r="J74" s="63"/>
      <c r="K74" s="48">
        <f t="shared" si="14"/>
        <v>0</v>
      </c>
      <c r="L74" s="49">
        <f t="shared" si="15"/>
        <v>0</v>
      </c>
      <c r="M74" s="47">
        <f t="shared" si="16"/>
        <v>0</v>
      </c>
      <c r="N74" s="47">
        <f t="shared" si="17"/>
        <v>0</v>
      </c>
      <c r="O74" s="47">
        <f t="shared" si="18"/>
        <v>0</v>
      </c>
      <c r="P74" s="48">
        <f t="shared" si="19"/>
        <v>0</v>
      </c>
      <c r="R74" s="1" t="b">
        <f>C74='[1]7a'!C74</f>
        <v>1</v>
      </c>
      <c r="S74" s="1" t="b">
        <f>D74='[1]7a'!D74</f>
        <v>1</v>
      </c>
      <c r="T74" s="1" t="b">
        <f>E74='[1]7a'!E74</f>
        <v>1</v>
      </c>
    </row>
    <row r="75" spans="1:20" ht="12" thickBot="1" x14ac:dyDescent="0.25">
      <c r="A75" s="224" t="s">
        <v>241</v>
      </c>
      <c r="B75" s="225"/>
      <c r="C75" s="225"/>
      <c r="D75" s="225"/>
      <c r="E75" s="225"/>
      <c r="F75" s="225"/>
      <c r="G75" s="225"/>
      <c r="H75" s="225"/>
      <c r="I75" s="225"/>
      <c r="J75" s="225"/>
      <c r="K75" s="226"/>
      <c r="L75" s="66">
        <f>SUM(L14:L74)</f>
        <v>0</v>
      </c>
      <c r="M75" s="67">
        <f>SUM(M14:M74)</f>
        <v>0</v>
      </c>
      <c r="N75" s="67">
        <f>SUM(N14:N74)</f>
        <v>0</v>
      </c>
      <c r="O75" s="67">
        <f>SUM(O14:O74)</f>
        <v>0</v>
      </c>
      <c r="P75" s="68">
        <f>SUM(P14:P74)</f>
        <v>0</v>
      </c>
    </row>
    <row r="76" spans="1:20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20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20" x14ac:dyDescent="0.2">
      <c r="A78" s="1" t="s">
        <v>14</v>
      </c>
      <c r="B78" s="17"/>
      <c r="C78" s="223">
        <f>'Kops a'!C32:H32</f>
        <v>0</v>
      </c>
      <c r="D78" s="223"/>
      <c r="E78" s="223"/>
      <c r="F78" s="223"/>
      <c r="G78" s="223"/>
      <c r="H78" s="223"/>
      <c r="I78" s="17"/>
      <c r="J78" s="17"/>
      <c r="K78" s="17"/>
      <c r="L78" s="17"/>
      <c r="M78" s="17"/>
      <c r="N78" s="17"/>
      <c r="O78" s="17"/>
      <c r="P78" s="17"/>
    </row>
    <row r="79" spans="1:20" x14ac:dyDescent="0.2">
      <c r="A79" s="17"/>
      <c r="B79" s="17"/>
      <c r="C79" s="156" t="s">
        <v>15</v>
      </c>
      <c r="D79" s="156"/>
      <c r="E79" s="156"/>
      <c r="F79" s="156"/>
      <c r="G79" s="156"/>
      <c r="H79" s="156"/>
      <c r="I79" s="17"/>
      <c r="J79" s="17"/>
      <c r="K79" s="17"/>
      <c r="L79" s="17"/>
      <c r="M79" s="17"/>
      <c r="N79" s="17"/>
      <c r="O79" s="17"/>
      <c r="P79" s="17"/>
    </row>
    <row r="80" spans="1:20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5" t="str">
        <f>'Kops a'!A35</f>
        <v>Tāme sastādīta</v>
      </c>
      <c r="B81" s="86"/>
      <c r="C81" s="86"/>
      <c r="D81" s="8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" t="s">
        <v>37</v>
      </c>
      <c r="B83" s="17"/>
      <c r="C83" s="223">
        <f>'Kops a'!C37:H37</f>
        <v>0</v>
      </c>
      <c r="D83" s="223"/>
      <c r="E83" s="223"/>
      <c r="F83" s="223"/>
      <c r="G83" s="223"/>
      <c r="H83" s="223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56" t="s">
        <v>15</v>
      </c>
      <c r="D84" s="156"/>
      <c r="E84" s="156"/>
      <c r="F84" s="156"/>
      <c r="G84" s="156"/>
      <c r="H84" s="156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85" t="s">
        <v>54</v>
      </c>
      <c r="B86" s="86"/>
      <c r="C86" s="90">
        <f>'Kops a'!C40</f>
        <v>0</v>
      </c>
      <c r="D86" s="50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</sheetData>
  <mergeCells count="22">
    <mergeCell ref="C84:H84"/>
    <mergeCell ref="C4:I4"/>
    <mergeCell ref="F12:K12"/>
    <mergeCell ref="J9:M9"/>
    <mergeCell ref="D8:L8"/>
    <mergeCell ref="A75:K75"/>
    <mergeCell ref="C78:H78"/>
    <mergeCell ref="C79:H79"/>
    <mergeCell ref="C83:H83"/>
    <mergeCell ref="A9:I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J50:J52 B61:E65 G61:G65 J61:J65 A14:G14 I51:J51 I53:J60 B19:G60 I66:J66 B66:G66 B72:G74 I72:J74 J71 B71:E71 A15:E15 G15 I14:J49 A16:G18 A19:A74 B68:G68 B67:E67 I68:J68 J67">
    <cfRule type="cellIs" dxfId="64" priority="53" operator="equal">
      <formula>0</formula>
    </cfRule>
  </conditionalFormatting>
  <conditionalFormatting sqref="N9:O9 K71:P74 H72:H74 H14:H66 K14:P68 H68">
    <cfRule type="cellIs" dxfId="63" priority="52" operator="equal">
      <formula>0</formula>
    </cfRule>
  </conditionalFormatting>
  <conditionalFormatting sqref="C2:I2">
    <cfRule type="cellIs" dxfId="62" priority="49" operator="equal">
      <formula>0</formula>
    </cfRule>
  </conditionalFormatting>
  <conditionalFormatting sqref="O10">
    <cfRule type="cellIs" dxfId="61" priority="48" operator="equal">
      <formula>"20__. gada __. _________"</formula>
    </cfRule>
  </conditionalFormatting>
  <conditionalFormatting sqref="A75:K75">
    <cfRule type="containsText" dxfId="60" priority="47" operator="containsText" text="Tiešās izmaksas kopā, t. sk. darba devēja sociālais nodoklis __.__% ">
      <formula>NOT(ISERROR(SEARCH("Tiešās izmaksas kopā, t. sk. darba devēja sociālais nodoklis __.__% ",A75)))</formula>
    </cfRule>
  </conditionalFormatting>
  <conditionalFormatting sqref="L75:P75">
    <cfRule type="cellIs" dxfId="59" priority="42" operator="equal">
      <formula>0</formula>
    </cfRule>
  </conditionalFormatting>
  <conditionalFormatting sqref="C4:I4">
    <cfRule type="cellIs" dxfId="58" priority="41" operator="equal">
      <formula>0</formula>
    </cfRule>
  </conditionalFormatting>
  <conditionalFormatting sqref="D5:L8">
    <cfRule type="cellIs" dxfId="57" priority="37" operator="equal">
      <formula>0</formula>
    </cfRule>
  </conditionalFormatting>
  <conditionalFormatting sqref="P10">
    <cfRule type="cellIs" dxfId="56" priority="33" operator="equal">
      <formula>"20__. gada __. _________"</formula>
    </cfRule>
  </conditionalFormatting>
  <conditionalFormatting sqref="C83:H83">
    <cfRule type="cellIs" dxfId="55" priority="30" operator="equal">
      <formula>0</formula>
    </cfRule>
  </conditionalFormatting>
  <conditionalFormatting sqref="C78:H78">
    <cfRule type="cellIs" dxfId="54" priority="29" operator="equal">
      <formula>0</formula>
    </cfRule>
  </conditionalFormatting>
  <conditionalFormatting sqref="C83:H83 C86 C78:H78">
    <cfRule type="cellIs" dxfId="53" priority="28" operator="equal">
      <formula>0</formula>
    </cfRule>
  </conditionalFormatting>
  <conditionalFormatting sqref="D1">
    <cfRule type="cellIs" dxfId="52" priority="27" operator="equal">
      <formula>0</formula>
    </cfRule>
  </conditionalFormatting>
  <conditionalFormatting sqref="A9">
    <cfRule type="containsText" dxfId="51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I50:I52">
    <cfRule type="cellIs" dxfId="50" priority="10" operator="equal">
      <formula>0</formula>
    </cfRule>
  </conditionalFormatting>
  <conditionalFormatting sqref="F61:F65">
    <cfRule type="cellIs" dxfId="49" priority="9" operator="equal">
      <formula>0</formula>
    </cfRule>
  </conditionalFormatting>
  <conditionalFormatting sqref="I61:I65">
    <cfRule type="cellIs" dxfId="48" priority="8" operator="equal">
      <formula>0</formula>
    </cfRule>
  </conditionalFormatting>
  <conditionalFormatting sqref="I69:J70 B69:G70 B72:G72 B71:E71 I72:J72 J71">
    <cfRule type="cellIs" dxfId="47" priority="7" operator="equal">
      <formula>0</formula>
    </cfRule>
  </conditionalFormatting>
  <conditionalFormatting sqref="K69:P72 H69:H70 H72">
    <cfRule type="cellIs" dxfId="46" priority="6" operator="equal">
      <formula>0</formula>
    </cfRule>
  </conditionalFormatting>
  <conditionalFormatting sqref="I71 F71:G71">
    <cfRule type="cellIs" dxfId="45" priority="5" operator="equal">
      <formula>0</formula>
    </cfRule>
  </conditionalFormatting>
  <conditionalFormatting sqref="H71">
    <cfRule type="cellIs" dxfId="44" priority="4" operator="equal">
      <formula>0</formula>
    </cfRule>
  </conditionalFormatting>
  <conditionalFormatting sqref="F15">
    <cfRule type="cellIs" dxfId="43" priority="3" operator="equal">
      <formula>0</formula>
    </cfRule>
  </conditionalFormatting>
  <conditionalFormatting sqref="I67 F67:G67">
    <cfRule type="cellIs" dxfId="42" priority="2" operator="equal">
      <formula>0</formula>
    </cfRule>
  </conditionalFormatting>
  <conditionalFormatting sqref="H67">
    <cfRule type="cellIs" dxfId="41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36249DFF-DD18-40B1-AB61-D280DA74812E}">
            <xm:f>NOT(ISERROR(SEARCH("Tāme sastādīta ____. gada ___. ______________",A81)))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31" operator="containsText" id="{708D048F-4463-4EB3-AF79-B8653AFFB42B}">
            <xm:f>NOT(ISERROR(SEARCH("Sertifikāta Nr. _________________________________",A86)))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4748956FE1A314D9D3D78A1BD0232F7" ma:contentTypeVersion="16" ma:contentTypeDescription="Izveidot jaunu dokumentu." ma:contentTypeScope="" ma:versionID="261c9b6ea0bc1235f069453fa76a9145">
  <xsd:schema xmlns:xsd="http://www.w3.org/2001/XMLSchema" xmlns:xs="http://www.w3.org/2001/XMLSchema" xmlns:p="http://schemas.microsoft.com/office/2006/metadata/properties" xmlns:ns3="3c65a1e1-1045-4eb6-bc4f-097f123354ab" xmlns:ns4="48133a36-f4d7-4b50-b1a8-3425a27f31b0" targetNamespace="http://schemas.microsoft.com/office/2006/metadata/properties" ma:root="true" ma:fieldsID="9b3b1fe7e577cd0ba1a3e66f00cd454f" ns3:_="" ns4:_="">
    <xsd:import namespace="3c65a1e1-1045-4eb6-bc4f-097f123354ab"/>
    <xsd:import namespace="48133a36-f4d7-4b50-b1a8-3425a27f31b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5a1e1-1045-4eb6-bc4f-097f123354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Pēdējo reizi kopīgoja lietotājs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Pēdējo reizi kopīgots pēc laik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33a36-f4d7-4b50-b1a8-3425a27f3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B4103B-7E2A-4130-8FB2-63533D30E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65a1e1-1045-4eb6-bc4f-097f123354ab"/>
    <ds:schemaRef ds:uri="48133a36-f4d7-4b50-b1a8-3425a27f3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036D4-D9BF-4CB5-A876-6970BAF6F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9CCFD-1301-4E81-9CEA-2CFBBCE1C33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c65a1e1-1045-4eb6-bc4f-097f123354ab"/>
    <ds:schemaRef ds:uri="http://purl.org/dc/terms/"/>
    <ds:schemaRef ds:uri="http://schemas.microsoft.com/office/infopath/2007/PartnerControls"/>
    <ds:schemaRef ds:uri="http://schemas.microsoft.com/office/2006/documentManagement/types"/>
    <ds:schemaRef ds:uri="48133a36-f4d7-4b50-b1a8-3425a27f31b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2022-04-08T15:31:12Z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0x01010094748956FE1A314D9D3D78A1BD0232F7</vt:lpwstr>
  </property>
</Properties>
</file>