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xr:revisionPtr revIDLastSave="0" documentId="8_{6674C761-BF51-46F4-81C9-16E066680019}" xr6:coauthVersionLast="47" xr6:coauthVersionMax="47" xr10:uidLastSave="{00000000-0000-0000-0000-000000000000}"/>
  <bookViews>
    <workbookView xWindow="-96" yWindow="-96" windowWidth="23232" windowHeight="12552" tabRatio="846" activeTab="2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8" l="1"/>
  <c r="H14" i="9"/>
  <c r="H14" i="10"/>
  <c r="O76" i="11"/>
  <c r="N76" i="11"/>
  <c r="L76" i="11"/>
  <c r="H76" i="11"/>
  <c r="O75" i="11"/>
  <c r="N75" i="11"/>
  <c r="L75" i="11"/>
  <c r="H75" i="11"/>
  <c r="O74" i="11"/>
  <c r="N74" i="11"/>
  <c r="L74" i="11"/>
  <c r="H74" i="11"/>
  <c r="O73" i="11"/>
  <c r="N73" i="11"/>
  <c r="L73" i="11"/>
  <c r="H73" i="11"/>
  <c r="M73" i="11" s="1"/>
  <c r="O72" i="11"/>
  <c r="N72" i="11"/>
  <c r="L72" i="11"/>
  <c r="H72" i="11"/>
  <c r="O71" i="11"/>
  <c r="N71" i="11"/>
  <c r="L71" i="11"/>
  <c r="H71" i="11"/>
  <c r="O70" i="11"/>
  <c r="N70" i="11"/>
  <c r="L70" i="11"/>
  <c r="H70" i="11"/>
  <c r="O69" i="11"/>
  <c r="N69" i="11"/>
  <c r="L69" i="11"/>
  <c r="H69" i="11"/>
  <c r="M69" i="11" s="1"/>
  <c r="O68" i="11"/>
  <c r="N68" i="11"/>
  <c r="L68" i="11"/>
  <c r="H68" i="11"/>
  <c r="O67" i="11"/>
  <c r="N67" i="11"/>
  <c r="L67" i="11"/>
  <c r="H67" i="11"/>
  <c r="O66" i="11"/>
  <c r="N66" i="11"/>
  <c r="L66" i="11"/>
  <c r="H66" i="11"/>
  <c r="O65" i="11"/>
  <c r="N65" i="11"/>
  <c r="L65" i="11"/>
  <c r="H65" i="11"/>
  <c r="M65" i="11" s="1"/>
  <c r="O64" i="11"/>
  <c r="N64" i="11"/>
  <c r="L64" i="11"/>
  <c r="H64" i="11"/>
  <c r="O63" i="11"/>
  <c r="N63" i="11"/>
  <c r="L63" i="11"/>
  <c r="H63" i="11"/>
  <c r="O62" i="11"/>
  <c r="N62" i="11"/>
  <c r="L62" i="11"/>
  <c r="H62" i="11"/>
  <c r="O61" i="11"/>
  <c r="N61" i="11"/>
  <c r="L61" i="11"/>
  <c r="H61" i="11"/>
  <c r="M61" i="11" s="1"/>
  <c r="O60" i="11"/>
  <c r="N60" i="11"/>
  <c r="L60" i="11"/>
  <c r="H60" i="11"/>
  <c r="O59" i="11"/>
  <c r="N59" i="11"/>
  <c r="L59" i="11"/>
  <c r="H59" i="11"/>
  <c r="O58" i="11"/>
  <c r="N58" i="11"/>
  <c r="L58" i="11"/>
  <c r="H58" i="11"/>
  <c r="O57" i="11"/>
  <c r="N57" i="11"/>
  <c r="L57" i="11"/>
  <c r="H57" i="11"/>
  <c r="M57" i="11" s="1"/>
  <c r="O56" i="11"/>
  <c r="N56" i="11"/>
  <c r="L56" i="11"/>
  <c r="H56" i="11"/>
  <c r="O55" i="11"/>
  <c r="N55" i="11"/>
  <c r="L55" i="11"/>
  <c r="H55" i="11"/>
  <c r="O54" i="11"/>
  <c r="N54" i="11"/>
  <c r="L54" i="11"/>
  <c r="H54" i="11"/>
  <c r="O53" i="11"/>
  <c r="N53" i="11"/>
  <c r="L53" i="11"/>
  <c r="H53" i="11"/>
  <c r="M53" i="11" s="1"/>
  <c r="O52" i="11"/>
  <c r="N52" i="11"/>
  <c r="L52" i="11"/>
  <c r="H52" i="11"/>
  <c r="O51" i="11"/>
  <c r="N51" i="11"/>
  <c r="L51" i="11"/>
  <c r="H51" i="11"/>
  <c r="O50" i="11"/>
  <c r="N50" i="11"/>
  <c r="L50" i="11"/>
  <c r="H50" i="11"/>
  <c r="O49" i="11"/>
  <c r="N49" i="11"/>
  <c r="L49" i="11"/>
  <c r="H49" i="11"/>
  <c r="M49" i="11" s="1"/>
  <c r="O48" i="11"/>
  <c r="N48" i="11"/>
  <c r="L48" i="11"/>
  <c r="H48" i="11"/>
  <c r="O47" i="11"/>
  <c r="N47" i="11"/>
  <c r="L47" i="11"/>
  <c r="H47" i="11"/>
  <c r="O46" i="11"/>
  <c r="N46" i="11"/>
  <c r="L46" i="11"/>
  <c r="H46" i="11"/>
  <c r="O45" i="11"/>
  <c r="N45" i="11"/>
  <c r="L45" i="11"/>
  <c r="H45" i="11"/>
  <c r="M45" i="11" s="1"/>
  <c r="O44" i="11"/>
  <c r="N44" i="11"/>
  <c r="L44" i="11"/>
  <c r="H44" i="11"/>
  <c r="O43" i="11"/>
  <c r="N43" i="11"/>
  <c r="L43" i="11"/>
  <c r="H43" i="11"/>
  <c r="O42" i="11"/>
  <c r="N42" i="11"/>
  <c r="L42" i="11"/>
  <c r="H42" i="11"/>
  <c r="O41" i="11"/>
  <c r="N41" i="11"/>
  <c r="L41" i="11"/>
  <c r="H41" i="11"/>
  <c r="M41" i="11" s="1"/>
  <c r="O40" i="11"/>
  <c r="N40" i="11"/>
  <c r="L40" i="11"/>
  <c r="H40" i="11"/>
  <c r="O39" i="11"/>
  <c r="N39" i="11"/>
  <c r="L39" i="11"/>
  <c r="H39" i="11"/>
  <c r="O38" i="11"/>
  <c r="N38" i="11"/>
  <c r="L38" i="11"/>
  <c r="H38" i="11"/>
  <c r="O37" i="11"/>
  <c r="N37" i="11"/>
  <c r="L37" i="11"/>
  <c r="H37" i="11"/>
  <c r="M37" i="11" s="1"/>
  <c r="O36" i="11"/>
  <c r="N36" i="11"/>
  <c r="L36" i="11"/>
  <c r="H36" i="11"/>
  <c r="O35" i="11"/>
  <c r="N35" i="11"/>
  <c r="L35" i="11"/>
  <c r="H35" i="11"/>
  <c r="O34" i="11"/>
  <c r="N34" i="11"/>
  <c r="L34" i="11"/>
  <c r="H34" i="11"/>
  <c r="O33" i="11"/>
  <c r="N33" i="11"/>
  <c r="L33" i="11"/>
  <c r="H33" i="11"/>
  <c r="M33" i="11" s="1"/>
  <c r="O32" i="11"/>
  <c r="N32" i="11"/>
  <c r="L32" i="11"/>
  <c r="H32" i="11"/>
  <c r="O31" i="11"/>
  <c r="N31" i="11"/>
  <c r="L31" i="11"/>
  <c r="H31" i="11"/>
  <c r="O30" i="11"/>
  <c r="N30" i="11"/>
  <c r="L30" i="11"/>
  <c r="H30" i="11"/>
  <c r="O29" i="11"/>
  <c r="N29" i="11"/>
  <c r="L29" i="11"/>
  <c r="H29" i="11"/>
  <c r="M29" i="11" s="1"/>
  <c r="O28" i="11"/>
  <c r="N28" i="11"/>
  <c r="L28" i="11"/>
  <c r="H28" i="11"/>
  <c r="O27" i="11"/>
  <c r="N27" i="11"/>
  <c r="L27" i="11"/>
  <c r="H27" i="11"/>
  <c r="O26" i="11"/>
  <c r="N26" i="11"/>
  <c r="L26" i="11"/>
  <c r="H26" i="11"/>
  <c r="O25" i="11"/>
  <c r="N25" i="11"/>
  <c r="L25" i="11"/>
  <c r="H25" i="11"/>
  <c r="M25" i="11" s="1"/>
  <c r="O24" i="11"/>
  <c r="N24" i="11"/>
  <c r="L24" i="11"/>
  <c r="H24" i="11"/>
  <c r="O23" i="11"/>
  <c r="N23" i="11"/>
  <c r="L23" i="11"/>
  <c r="H23" i="11"/>
  <c r="O22" i="11"/>
  <c r="N22" i="11"/>
  <c r="L22" i="11"/>
  <c r="H22" i="11"/>
  <c r="O21" i="11"/>
  <c r="N21" i="11"/>
  <c r="L21" i="11"/>
  <c r="H21" i="11"/>
  <c r="M21" i="11" s="1"/>
  <c r="O20" i="11"/>
  <c r="N20" i="11"/>
  <c r="L20" i="11"/>
  <c r="H20" i="11"/>
  <c r="O19" i="11"/>
  <c r="N19" i="11"/>
  <c r="L19" i="11"/>
  <c r="H19" i="11"/>
  <c r="O18" i="11"/>
  <c r="N18" i="11"/>
  <c r="L18" i="11"/>
  <c r="H18" i="11"/>
  <c r="O17" i="11"/>
  <c r="N17" i="11"/>
  <c r="L17" i="11"/>
  <c r="H17" i="11"/>
  <c r="M17" i="11" s="1"/>
  <c r="O16" i="11"/>
  <c r="N16" i="11"/>
  <c r="L16" i="11"/>
  <c r="H16" i="11"/>
  <c r="O15" i="11"/>
  <c r="N15" i="11"/>
  <c r="L15" i="11"/>
  <c r="H15" i="11"/>
  <c r="O14" i="11"/>
  <c r="N14" i="11"/>
  <c r="L14" i="11"/>
  <c r="H14" i="11"/>
  <c r="O100" i="10"/>
  <c r="N100" i="10"/>
  <c r="L100" i="10"/>
  <c r="H100" i="10"/>
  <c r="O99" i="10"/>
  <c r="N99" i="10"/>
  <c r="L99" i="10"/>
  <c r="H99" i="10"/>
  <c r="K99" i="10" s="1"/>
  <c r="O98" i="10"/>
  <c r="N98" i="10"/>
  <c r="L98" i="10"/>
  <c r="H98" i="10"/>
  <c r="O97" i="10"/>
  <c r="N97" i="10"/>
  <c r="L97" i="10"/>
  <c r="H97" i="10"/>
  <c r="M97" i="10" s="1"/>
  <c r="P97" i="10" s="1"/>
  <c r="O96" i="10"/>
  <c r="N96" i="10"/>
  <c r="L96" i="10"/>
  <c r="H96" i="10"/>
  <c r="O95" i="10"/>
  <c r="N95" i="10"/>
  <c r="L95" i="10"/>
  <c r="H95" i="10"/>
  <c r="K95" i="10" s="1"/>
  <c r="O94" i="10"/>
  <c r="N94" i="10"/>
  <c r="L94" i="10"/>
  <c r="H94" i="10"/>
  <c r="O93" i="10"/>
  <c r="N93" i="10"/>
  <c r="L93" i="10"/>
  <c r="H93" i="10"/>
  <c r="M93" i="10" s="1"/>
  <c r="P93" i="10" s="1"/>
  <c r="O92" i="10"/>
  <c r="N92" i="10"/>
  <c r="L92" i="10"/>
  <c r="H92" i="10"/>
  <c r="O91" i="10"/>
  <c r="N91" i="10"/>
  <c r="L91" i="10"/>
  <c r="H91" i="10"/>
  <c r="K91" i="10" s="1"/>
  <c r="O90" i="10"/>
  <c r="N90" i="10"/>
  <c r="L90" i="10"/>
  <c r="H90" i="10"/>
  <c r="O89" i="10"/>
  <c r="N89" i="10"/>
  <c r="L89" i="10"/>
  <c r="H89" i="10"/>
  <c r="M89" i="10" s="1"/>
  <c r="P89" i="10" s="1"/>
  <c r="O88" i="10"/>
  <c r="N88" i="10"/>
  <c r="L88" i="10"/>
  <c r="H88" i="10"/>
  <c r="O87" i="10"/>
  <c r="N87" i="10"/>
  <c r="L87" i="10"/>
  <c r="H87" i="10"/>
  <c r="K87" i="10" s="1"/>
  <c r="O86" i="10"/>
  <c r="N86" i="10"/>
  <c r="L86" i="10"/>
  <c r="H86" i="10"/>
  <c r="O85" i="10"/>
  <c r="N85" i="10"/>
  <c r="L85" i="10"/>
  <c r="H85" i="10"/>
  <c r="M85" i="10" s="1"/>
  <c r="P85" i="10" s="1"/>
  <c r="O84" i="10"/>
  <c r="N84" i="10"/>
  <c r="L84" i="10"/>
  <c r="H84" i="10"/>
  <c r="O83" i="10"/>
  <c r="N83" i="10"/>
  <c r="L83" i="10"/>
  <c r="H83" i="10"/>
  <c r="K83" i="10" s="1"/>
  <c r="O82" i="10"/>
  <c r="N82" i="10"/>
  <c r="L82" i="10"/>
  <c r="H82" i="10"/>
  <c r="O81" i="10"/>
  <c r="N81" i="10"/>
  <c r="L81" i="10"/>
  <c r="H81" i="10"/>
  <c r="M81" i="10" s="1"/>
  <c r="P81" i="10" s="1"/>
  <c r="O80" i="10"/>
  <c r="N80" i="10"/>
  <c r="L80" i="10"/>
  <c r="H80" i="10"/>
  <c r="O79" i="10"/>
  <c r="N79" i="10"/>
  <c r="L79" i="10"/>
  <c r="H79" i="10"/>
  <c r="K79" i="10" s="1"/>
  <c r="O78" i="10"/>
  <c r="N78" i="10"/>
  <c r="L78" i="10"/>
  <c r="H78" i="10"/>
  <c r="O77" i="10"/>
  <c r="N77" i="10"/>
  <c r="L77" i="10"/>
  <c r="H77" i="10"/>
  <c r="M77" i="10" s="1"/>
  <c r="P77" i="10" s="1"/>
  <c r="O76" i="10"/>
  <c r="N76" i="10"/>
  <c r="L76" i="10"/>
  <c r="H76" i="10"/>
  <c r="O75" i="10"/>
  <c r="N75" i="10"/>
  <c r="L75" i="10"/>
  <c r="H75" i="10"/>
  <c r="K75" i="10" s="1"/>
  <c r="O74" i="10"/>
  <c r="N74" i="10"/>
  <c r="L74" i="10"/>
  <c r="H74" i="10"/>
  <c r="O73" i="10"/>
  <c r="N73" i="10"/>
  <c r="L73" i="10"/>
  <c r="H73" i="10"/>
  <c r="M73" i="10" s="1"/>
  <c r="P73" i="10" s="1"/>
  <c r="O72" i="10"/>
  <c r="N72" i="10"/>
  <c r="L72" i="10"/>
  <c r="H72" i="10"/>
  <c r="O71" i="10"/>
  <c r="N71" i="10"/>
  <c r="L71" i="10"/>
  <c r="H71" i="10"/>
  <c r="K71" i="10" s="1"/>
  <c r="O70" i="10"/>
  <c r="N70" i="10"/>
  <c r="L70" i="10"/>
  <c r="H70" i="10"/>
  <c r="O69" i="10"/>
  <c r="N69" i="10"/>
  <c r="L69" i="10"/>
  <c r="H69" i="10"/>
  <c r="M69" i="10" s="1"/>
  <c r="P69" i="10" s="1"/>
  <c r="O68" i="10"/>
  <c r="N68" i="10"/>
  <c r="L68" i="10"/>
  <c r="H68" i="10"/>
  <c r="O67" i="10"/>
  <c r="N67" i="10"/>
  <c r="L67" i="10"/>
  <c r="H67" i="10"/>
  <c r="K67" i="10" s="1"/>
  <c r="O66" i="10"/>
  <c r="N66" i="10"/>
  <c r="L66" i="10"/>
  <c r="H66" i="10"/>
  <c r="O65" i="10"/>
  <c r="N65" i="10"/>
  <c r="L65" i="10"/>
  <c r="H65" i="10"/>
  <c r="M65" i="10" s="1"/>
  <c r="P65" i="10" s="1"/>
  <c r="O64" i="10"/>
  <c r="N64" i="10"/>
  <c r="L64" i="10"/>
  <c r="H64" i="10"/>
  <c r="O63" i="10"/>
  <c r="N63" i="10"/>
  <c r="L63" i="10"/>
  <c r="H63" i="10"/>
  <c r="K63" i="10" s="1"/>
  <c r="O62" i="10"/>
  <c r="N62" i="10"/>
  <c r="L62" i="10"/>
  <c r="H62" i="10"/>
  <c r="O61" i="10"/>
  <c r="N61" i="10"/>
  <c r="L61" i="10"/>
  <c r="H61" i="10"/>
  <c r="M61" i="10" s="1"/>
  <c r="P61" i="10" s="1"/>
  <c r="O60" i="10"/>
  <c r="N60" i="10"/>
  <c r="L60" i="10"/>
  <c r="H60" i="10"/>
  <c r="O59" i="10"/>
  <c r="N59" i="10"/>
  <c r="L59" i="10"/>
  <c r="H59" i="10"/>
  <c r="K59" i="10" s="1"/>
  <c r="O58" i="10"/>
  <c r="N58" i="10"/>
  <c r="L58" i="10"/>
  <c r="H58" i="10"/>
  <c r="O57" i="10"/>
  <c r="N57" i="10"/>
  <c r="L57" i="10"/>
  <c r="H57" i="10"/>
  <c r="M57" i="10" s="1"/>
  <c r="P57" i="10" s="1"/>
  <c r="O56" i="10"/>
  <c r="N56" i="10"/>
  <c r="L56" i="10"/>
  <c r="H56" i="10"/>
  <c r="O55" i="10"/>
  <c r="N55" i="10"/>
  <c r="L55" i="10"/>
  <c r="H55" i="10"/>
  <c r="K55" i="10" s="1"/>
  <c r="O54" i="10"/>
  <c r="N54" i="10"/>
  <c r="L54" i="10"/>
  <c r="H54" i="10"/>
  <c r="O53" i="10"/>
  <c r="N53" i="10"/>
  <c r="L53" i="10"/>
  <c r="H53" i="10"/>
  <c r="M53" i="10" s="1"/>
  <c r="P53" i="10" s="1"/>
  <c r="O52" i="10"/>
  <c r="N52" i="10"/>
  <c r="L52" i="10"/>
  <c r="H52" i="10"/>
  <c r="O51" i="10"/>
  <c r="N51" i="10"/>
  <c r="L51" i="10"/>
  <c r="H51" i="10"/>
  <c r="K51" i="10" s="1"/>
  <c r="O50" i="10"/>
  <c r="N50" i="10"/>
  <c r="L50" i="10"/>
  <c r="H50" i="10"/>
  <c r="O49" i="10"/>
  <c r="N49" i="10"/>
  <c r="L49" i="10"/>
  <c r="H49" i="10"/>
  <c r="M49" i="10" s="1"/>
  <c r="P49" i="10" s="1"/>
  <c r="O48" i="10"/>
  <c r="N48" i="10"/>
  <c r="L48" i="10"/>
  <c r="H48" i="10"/>
  <c r="O47" i="10"/>
  <c r="N47" i="10"/>
  <c r="L47" i="10"/>
  <c r="H47" i="10"/>
  <c r="K47" i="10" s="1"/>
  <c r="O46" i="10"/>
  <c r="N46" i="10"/>
  <c r="L46" i="10"/>
  <c r="H46" i="10"/>
  <c r="O45" i="10"/>
  <c r="N45" i="10"/>
  <c r="L45" i="10"/>
  <c r="H45" i="10"/>
  <c r="M45" i="10" s="1"/>
  <c r="P45" i="10" s="1"/>
  <c r="O44" i="10"/>
  <c r="N44" i="10"/>
  <c r="L44" i="10"/>
  <c r="H44" i="10"/>
  <c r="O43" i="10"/>
  <c r="N43" i="10"/>
  <c r="L43" i="10"/>
  <c r="H43" i="10"/>
  <c r="K43" i="10" s="1"/>
  <c r="O42" i="10"/>
  <c r="N42" i="10"/>
  <c r="L42" i="10"/>
  <c r="H42" i="10"/>
  <c r="O41" i="10"/>
  <c r="N41" i="10"/>
  <c r="L41" i="10"/>
  <c r="H41" i="10"/>
  <c r="M41" i="10" s="1"/>
  <c r="P41" i="10" s="1"/>
  <c r="O40" i="10"/>
  <c r="N40" i="10"/>
  <c r="L40" i="10"/>
  <c r="H40" i="10"/>
  <c r="O39" i="10"/>
  <c r="N39" i="10"/>
  <c r="L39" i="10"/>
  <c r="H39" i="10"/>
  <c r="K39" i="10" s="1"/>
  <c r="O38" i="10"/>
  <c r="N38" i="10"/>
  <c r="L38" i="10"/>
  <c r="H38" i="10"/>
  <c r="O37" i="10"/>
  <c r="N37" i="10"/>
  <c r="L37" i="10"/>
  <c r="H37" i="10"/>
  <c r="M37" i="10" s="1"/>
  <c r="P37" i="10" s="1"/>
  <c r="O36" i="10"/>
  <c r="N36" i="10"/>
  <c r="L36" i="10"/>
  <c r="H36" i="10"/>
  <c r="O35" i="10"/>
  <c r="N35" i="10"/>
  <c r="L35" i="10"/>
  <c r="H35" i="10"/>
  <c r="K35" i="10" s="1"/>
  <c r="O34" i="10"/>
  <c r="N34" i="10"/>
  <c r="L34" i="10"/>
  <c r="H34" i="10"/>
  <c r="O33" i="10"/>
  <c r="N33" i="10"/>
  <c r="L33" i="10"/>
  <c r="H33" i="10"/>
  <c r="M33" i="10" s="1"/>
  <c r="P33" i="10" s="1"/>
  <c r="O32" i="10"/>
  <c r="N32" i="10"/>
  <c r="L32" i="10"/>
  <c r="H32" i="10"/>
  <c r="O31" i="10"/>
  <c r="N31" i="10"/>
  <c r="L31" i="10"/>
  <c r="H31" i="10"/>
  <c r="K31" i="10" s="1"/>
  <c r="O30" i="10"/>
  <c r="N30" i="10"/>
  <c r="L30" i="10"/>
  <c r="H30" i="10"/>
  <c r="O29" i="10"/>
  <c r="N29" i="10"/>
  <c r="L29" i="10"/>
  <c r="H29" i="10"/>
  <c r="M29" i="10" s="1"/>
  <c r="P29" i="10" s="1"/>
  <c r="O28" i="10"/>
  <c r="N28" i="10"/>
  <c r="L28" i="10"/>
  <c r="H28" i="10"/>
  <c r="O27" i="10"/>
  <c r="N27" i="10"/>
  <c r="L27" i="10"/>
  <c r="H27" i="10"/>
  <c r="K27" i="10" s="1"/>
  <c r="O26" i="10"/>
  <c r="N26" i="10"/>
  <c r="L26" i="10"/>
  <c r="H26" i="10"/>
  <c r="O25" i="10"/>
  <c r="N25" i="10"/>
  <c r="L25" i="10"/>
  <c r="H25" i="10"/>
  <c r="M25" i="10" s="1"/>
  <c r="P25" i="10" s="1"/>
  <c r="O24" i="10"/>
  <c r="N24" i="10"/>
  <c r="L24" i="10"/>
  <c r="H24" i="10"/>
  <c r="O23" i="10"/>
  <c r="N23" i="10"/>
  <c r="L23" i="10"/>
  <c r="H23" i="10"/>
  <c r="K23" i="10" s="1"/>
  <c r="O22" i="10"/>
  <c r="N22" i="10"/>
  <c r="L22" i="10"/>
  <c r="H22" i="10"/>
  <c r="O21" i="10"/>
  <c r="N21" i="10"/>
  <c r="L21" i="10"/>
  <c r="H21" i="10"/>
  <c r="M21" i="10" s="1"/>
  <c r="P21" i="10" s="1"/>
  <c r="O20" i="10"/>
  <c r="N20" i="10"/>
  <c r="L20" i="10"/>
  <c r="H20" i="10"/>
  <c r="O19" i="10"/>
  <c r="N19" i="10"/>
  <c r="L19" i="10"/>
  <c r="H19" i="10"/>
  <c r="K19" i="10" s="1"/>
  <c r="O18" i="10"/>
  <c r="N18" i="10"/>
  <c r="L18" i="10"/>
  <c r="H18" i="10"/>
  <c r="O17" i="10"/>
  <c r="N17" i="10"/>
  <c r="L17" i="10"/>
  <c r="H17" i="10"/>
  <c r="M17" i="10" s="1"/>
  <c r="P17" i="10" s="1"/>
  <c r="O16" i="10"/>
  <c r="N16" i="10"/>
  <c r="L16" i="10"/>
  <c r="H16" i="10"/>
  <c r="O15" i="10"/>
  <c r="N15" i="10"/>
  <c r="L15" i="10"/>
  <c r="H15" i="10"/>
  <c r="K15" i="10" s="1"/>
  <c r="O24" i="9"/>
  <c r="N24" i="9"/>
  <c r="L24" i="9"/>
  <c r="H24" i="9"/>
  <c r="O23" i="9"/>
  <c r="N23" i="9"/>
  <c r="L23" i="9"/>
  <c r="H23" i="9"/>
  <c r="K23" i="9" s="1"/>
  <c r="O22" i="9"/>
  <c r="N22" i="9"/>
  <c r="L22" i="9"/>
  <c r="H22" i="9"/>
  <c r="H21" i="9"/>
  <c r="H20" i="9"/>
  <c r="O19" i="9"/>
  <c r="N19" i="9"/>
  <c r="L19" i="9"/>
  <c r="H19" i="9"/>
  <c r="K19" i="9" s="1"/>
  <c r="O18" i="9"/>
  <c r="N18" i="9"/>
  <c r="L18" i="9"/>
  <c r="H18" i="9"/>
  <c r="O17" i="9"/>
  <c r="N17" i="9"/>
  <c r="L17" i="9"/>
  <c r="H17" i="9"/>
  <c r="M17" i="9" s="1"/>
  <c r="O16" i="9"/>
  <c r="N16" i="9"/>
  <c r="L16" i="9"/>
  <c r="H16" i="9"/>
  <c r="O15" i="9"/>
  <c r="N15" i="9"/>
  <c r="L15" i="9"/>
  <c r="H15" i="9"/>
  <c r="K15" i="9" s="1"/>
  <c r="O26" i="8"/>
  <c r="N26" i="8"/>
  <c r="L26" i="8"/>
  <c r="H26" i="8"/>
  <c r="O25" i="8"/>
  <c r="N25" i="8"/>
  <c r="L25" i="8"/>
  <c r="H25" i="8"/>
  <c r="O24" i="8"/>
  <c r="N24" i="8"/>
  <c r="L24" i="8"/>
  <c r="H24" i="8"/>
  <c r="H23" i="8"/>
  <c r="H22" i="8"/>
  <c r="O21" i="8"/>
  <c r="N21" i="8"/>
  <c r="L21" i="8"/>
  <c r="H21" i="8"/>
  <c r="H20" i="8"/>
  <c r="H19" i="8"/>
  <c r="O18" i="8"/>
  <c r="N18" i="8"/>
  <c r="L18" i="8"/>
  <c r="H18" i="8"/>
  <c r="O17" i="8"/>
  <c r="N17" i="8"/>
  <c r="L17" i="8"/>
  <c r="H17" i="8"/>
  <c r="O16" i="8"/>
  <c r="N16" i="8"/>
  <c r="L16" i="8"/>
  <c r="H16" i="8"/>
  <c r="O15" i="8"/>
  <c r="N15" i="8"/>
  <c r="L15" i="8"/>
  <c r="H15" i="8"/>
  <c r="M15" i="8" s="1"/>
  <c r="H71" i="7"/>
  <c r="H70" i="7"/>
  <c r="K70" i="7" s="1"/>
  <c r="H69" i="7"/>
  <c r="H68" i="7"/>
  <c r="H67" i="7"/>
  <c r="O66" i="7"/>
  <c r="N66" i="7"/>
  <c r="L66" i="7"/>
  <c r="H66" i="7"/>
  <c r="K66" i="7" s="1"/>
  <c r="O65" i="7"/>
  <c r="N65" i="7"/>
  <c r="L65" i="7"/>
  <c r="H65" i="7"/>
  <c r="O64" i="7"/>
  <c r="N64" i="7"/>
  <c r="L64" i="7"/>
  <c r="H64" i="7"/>
  <c r="M64" i="7" s="1"/>
  <c r="O63" i="7"/>
  <c r="N63" i="7"/>
  <c r="L63" i="7"/>
  <c r="H63" i="7"/>
  <c r="O62" i="7"/>
  <c r="N62" i="7"/>
  <c r="L62" i="7"/>
  <c r="H62" i="7"/>
  <c r="K62" i="7" s="1"/>
  <c r="H61" i="7"/>
  <c r="H60" i="7"/>
  <c r="H59" i="7"/>
  <c r="H58" i="7"/>
  <c r="K58" i="7" s="1"/>
  <c r="H57" i="7"/>
  <c r="O56" i="7"/>
  <c r="N56" i="7"/>
  <c r="L56" i="7"/>
  <c r="H56" i="7"/>
  <c r="M56" i="7" s="1"/>
  <c r="P56" i="7" s="1"/>
  <c r="O55" i="7"/>
  <c r="N55" i="7"/>
  <c r="L55" i="7"/>
  <c r="H55" i="7"/>
  <c r="H54" i="7"/>
  <c r="K54" i="7" s="1"/>
  <c r="H53" i="7"/>
  <c r="O52" i="7"/>
  <c r="N52" i="7"/>
  <c r="L52" i="7"/>
  <c r="H52" i="7"/>
  <c r="M52" i="7" s="1"/>
  <c r="H51" i="7"/>
  <c r="H50" i="7"/>
  <c r="K50" i="7" s="1"/>
  <c r="H49" i="7"/>
  <c r="O48" i="7"/>
  <c r="N48" i="7"/>
  <c r="L48" i="7"/>
  <c r="H48" i="7"/>
  <c r="M48" i="7" s="1"/>
  <c r="P48" i="7" s="1"/>
  <c r="H47" i="7"/>
  <c r="O46" i="7"/>
  <c r="N46" i="7"/>
  <c r="L46" i="7"/>
  <c r="H46" i="7"/>
  <c r="K46" i="7" s="1"/>
  <c r="O45" i="7"/>
  <c r="N45" i="7"/>
  <c r="L45" i="7"/>
  <c r="H45" i="7"/>
  <c r="O44" i="7"/>
  <c r="N44" i="7"/>
  <c r="L44" i="7"/>
  <c r="H44" i="7"/>
  <c r="M44" i="7" s="1"/>
  <c r="O43" i="7"/>
  <c r="N43" i="7"/>
  <c r="L43" i="7"/>
  <c r="H43" i="7"/>
  <c r="O42" i="7"/>
  <c r="N42" i="7"/>
  <c r="L42" i="7"/>
  <c r="H42" i="7"/>
  <c r="K42" i="7" s="1"/>
  <c r="O41" i="7"/>
  <c r="N41" i="7"/>
  <c r="L41" i="7"/>
  <c r="H41" i="7"/>
  <c r="O40" i="7"/>
  <c r="N40" i="7"/>
  <c r="L40" i="7"/>
  <c r="H40" i="7"/>
  <c r="M40" i="7" s="1"/>
  <c r="O39" i="7"/>
  <c r="N39" i="7"/>
  <c r="L39" i="7"/>
  <c r="H39" i="7"/>
  <c r="H38" i="7"/>
  <c r="K38" i="7" s="1"/>
  <c r="O37" i="7"/>
  <c r="N37" i="7"/>
  <c r="L37" i="7"/>
  <c r="H37" i="7"/>
  <c r="H36" i="7"/>
  <c r="H35" i="7"/>
  <c r="O34" i="7"/>
  <c r="N34" i="7"/>
  <c r="L34" i="7"/>
  <c r="H34" i="7"/>
  <c r="K34" i="7" s="1"/>
  <c r="H33" i="7"/>
  <c r="H32" i="7"/>
  <c r="H31" i="7"/>
  <c r="O30" i="7"/>
  <c r="N30" i="7"/>
  <c r="L30" i="7"/>
  <c r="H30" i="7"/>
  <c r="K30" i="7" s="1"/>
  <c r="O29" i="7"/>
  <c r="N29" i="7"/>
  <c r="L29" i="7"/>
  <c r="H29" i="7"/>
  <c r="H28" i="7"/>
  <c r="O27" i="7"/>
  <c r="N27" i="7"/>
  <c r="L27" i="7"/>
  <c r="H27" i="7"/>
  <c r="O26" i="7"/>
  <c r="N26" i="7"/>
  <c r="L26" i="7"/>
  <c r="H26" i="7"/>
  <c r="K26" i="7" s="1"/>
  <c r="O25" i="7"/>
  <c r="N25" i="7"/>
  <c r="L25" i="7"/>
  <c r="H25" i="7"/>
  <c r="O24" i="7"/>
  <c r="N24" i="7"/>
  <c r="L24" i="7"/>
  <c r="H24" i="7"/>
  <c r="M24" i="7" s="1"/>
  <c r="P24" i="7" s="1"/>
  <c r="O23" i="7"/>
  <c r="N23" i="7"/>
  <c r="L23" i="7"/>
  <c r="H23" i="7"/>
  <c r="H22" i="7"/>
  <c r="K22" i="7" s="1"/>
  <c r="O21" i="7"/>
  <c r="N21" i="7"/>
  <c r="L21" i="7"/>
  <c r="H21" i="7"/>
  <c r="O20" i="7"/>
  <c r="N20" i="7"/>
  <c r="L20" i="7"/>
  <c r="H20" i="7"/>
  <c r="M20" i="7" s="1"/>
  <c r="O19" i="7"/>
  <c r="N19" i="7"/>
  <c r="L19" i="7"/>
  <c r="H19" i="7"/>
  <c r="O18" i="7"/>
  <c r="N18" i="7"/>
  <c r="L18" i="7"/>
  <c r="H18" i="7"/>
  <c r="K18" i="7" s="1"/>
  <c r="O17" i="7"/>
  <c r="N17" i="7"/>
  <c r="L17" i="7"/>
  <c r="H17" i="7"/>
  <c r="O16" i="7"/>
  <c r="N16" i="7"/>
  <c r="L16" i="7"/>
  <c r="H16" i="7"/>
  <c r="M16" i="7" s="1"/>
  <c r="O15" i="7"/>
  <c r="N15" i="7"/>
  <c r="L15" i="7"/>
  <c r="H15" i="7"/>
  <c r="O25" i="6"/>
  <c r="N25" i="6"/>
  <c r="L25" i="6"/>
  <c r="H25" i="6"/>
  <c r="H24" i="6"/>
  <c r="K24" i="6" s="1"/>
  <c r="H23" i="6"/>
  <c r="H22" i="6"/>
  <c r="O21" i="6"/>
  <c r="N21" i="6"/>
  <c r="L21" i="6"/>
  <c r="H21" i="6"/>
  <c r="H20" i="6"/>
  <c r="K20" i="6" s="1"/>
  <c r="H19" i="6"/>
  <c r="H18" i="6"/>
  <c r="H17" i="6"/>
  <c r="O16" i="6"/>
  <c r="N16" i="6"/>
  <c r="L16" i="6"/>
  <c r="H16" i="6"/>
  <c r="K16" i="6" s="1"/>
  <c r="O15" i="6"/>
  <c r="N15" i="6"/>
  <c r="L15" i="6"/>
  <c r="H15" i="6"/>
  <c r="O131" i="5"/>
  <c r="N131" i="5"/>
  <c r="L131" i="5"/>
  <c r="H131" i="5"/>
  <c r="O130" i="5"/>
  <c r="N130" i="5"/>
  <c r="L130" i="5"/>
  <c r="H130" i="5"/>
  <c r="K130" i="5" s="1"/>
  <c r="H129" i="5"/>
  <c r="O128" i="5"/>
  <c r="N128" i="5"/>
  <c r="L128" i="5"/>
  <c r="H128" i="5"/>
  <c r="O127" i="5"/>
  <c r="N127" i="5"/>
  <c r="L127" i="5"/>
  <c r="H127" i="5"/>
  <c r="O126" i="5"/>
  <c r="N126" i="5"/>
  <c r="L126" i="5"/>
  <c r="H126" i="5"/>
  <c r="K126" i="5" s="1"/>
  <c r="O125" i="5"/>
  <c r="N125" i="5"/>
  <c r="L125" i="5"/>
  <c r="H125" i="5"/>
  <c r="H124" i="5"/>
  <c r="H123" i="5"/>
  <c r="O122" i="5"/>
  <c r="N122" i="5"/>
  <c r="L122" i="5"/>
  <c r="H122" i="5"/>
  <c r="K122" i="5" s="1"/>
  <c r="H121" i="5"/>
  <c r="O120" i="5"/>
  <c r="N120" i="5"/>
  <c r="L120" i="5"/>
  <c r="H120" i="5"/>
  <c r="H119" i="5"/>
  <c r="O118" i="5"/>
  <c r="N118" i="5"/>
  <c r="L118" i="5"/>
  <c r="H118" i="5"/>
  <c r="K118" i="5" s="1"/>
  <c r="H117" i="5"/>
  <c r="O116" i="5"/>
  <c r="N116" i="5"/>
  <c r="L116" i="5"/>
  <c r="H116" i="5"/>
  <c r="H115" i="5"/>
  <c r="O114" i="5"/>
  <c r="N114" i="5"/>
  <c r="L114" i="5"/>
  <c r="H114" i="5"/>
  <c r="K114" i="5" s="1"/>
  <c r="O113" i="5"/>
  <c r="N113" i="5"/>
  <c r="L113" i="5"/>
  <c r="H113" i="5"/>
  <c r="O112" i="5"/>
  <c r="N112" i="5"/>
  <c r="L112" i="5"/>
  <c r="H112" i="5"/>
  <c r="H111" i="5"/>
  <c r="H110" i="5"/>
  <c r="K110" i="5" s="1"/>
  <c r="O109" i="5"/>
  <c r="N109" i="5"/>
  <c r="L109" i="5"/>
  <c r="H109" i="5"/>
  <c r="H108" i="5"/>
  <c r="O107" i="5"/>
  <c r="N107" i="5"/>
  <c r="L107" i="5"/>
  <c r="H107" i="5"/>
  <c r="H106" i="5"/>
  <c r="K106" i="5" s="1"/>
  <c r="O105" i="5"/>
  <c r="N105" i="5"/>
  <c r="L105" i="5"/>
  <c r="H105" i="5"/>
  <c r="H104" i="5"/>
  <c r="H103" i="5"/>
  <c r="H102" i="5"/>
  <c r="K102" i="5" s="1"/>
  <c r="H101" i="5"/>
  <c r="O100" i="5"/>
  <c r="N100" i="5"/>
  <c r="L100" i="5"/>
  <c r="H100" i="5"/>
  <c r="H99" i="5"/>
  <c r="H98" i="5"/>
  <c r="K98" i="5" s="1"/>
  <c r="O97" i="5"/>
  <c r="N97" i="5"/>
  <c r="L97" i="5"/>
  <c r="H97" i="5"/>
  <c r="O96" i="5"/>
  <c r="N96" i="5"/>
  <c r="L96" i="5"/>
  <c r="H96" i="5"/>
  <c r="O95" i="5"/>
  <c r="N95" i="5"/>
  <c r="L95" i="5"/>
  <c r="H95" i="5"/>
  <c r="H94" i="5"/>
  <c r="K94" i="5" s="1"/>
  <c r="H93" i="5"/>
  <c r="O92" i="5"/>
  <c r="N92" i="5"/>
  <c r="L92" i="5"/>
  <c r="H92" i="5"/>
  <c r="H91" i="5"/>
  <c r="H90" i="5"/>
  <c r="K90" i="5" s="1"/>
  <c r="H89" i="5"/>
  <c r="O88" i="5"/>
  <c r="N88" i="5"/>
  <c r="L88" i="5"/>
  <c r="H88" i="5"/>
  <c r="H87" i="5"/>
  <c r="H86" i="5"/>
  <c r="K86" i="5" s="1"/>
  <c r="H85" i="5"/>
  <c r="O84" i="5"/>
  <c r="N84" i="5"/>
  <c r="L84" i="5"/>
  <c r="H84" i="5"/>
  <c r="H83" i="5"/>
  <c r="H82" i="5"/>
  <c r="K82" i="5" s="1"/>
  <c r="O81" i="5"/>
  <c r="N81" i="5"/>
  <c r="L81" i="5"/>
  <c r="H81" i="5"/>
  <c r="O80" i="5"/>
  <c r="N80" i="5"/>
  <c r="L80" i="5"/>
  <c r="H80" i="5"/>
  <c r="O79" i="5"/>
  <c r="N79" i="5"/>
  <c r="L79" i="5"/>
  <c r="H79" i="5"/>
  <c r="H78" i="5"/>
  <c r="K78" i="5" s="1"/>
  <c r="H77" i="5"/>
  <c r="O76" i="5"/>
  <c r="N76" i="5"/>
  <c r="L76" i="5"/>
  <c r="H76" i="5"/>
  <c r="H75" i="5"/>
  <c r="H74" i="5"/>
  <c r="K74" i="5" s="1"/>
  <c r="H73" i="5"/>
  <c r="O72" i="5"/>
  <c r="N72" i="5"/>
  <c r="L72" i="5"/>
  <c r="H72" i="5"/>
  <c r="H71" i="5"/>
  <c r="O70" i="5"/>
  <c r="N70" i="5"/>
  <c r="L70" i="5"/>
  <c r="H70" i="5"/>
  <c r="K70" i="5" s="1"/>
  <c r="H69" i="5"/>
  <c r="H68" i="5"/>
  <c r="O67" i="5"/>
  <c r="N67" i="5"/>
  <c r="L67" i="5"/>
  <c r="H67" i="5"/>
  <c r="H66" i="5"/>
  <c r="K66" i="5" s="1"/>
  <c r="H65" i="5"/>
  <c r="O64" i="5"/>
  <c r="N64" i="5"/>
  <c r="L64" i="5"/>
  <c r="H64" i="5"/>
  <c r="O63" i="5"/>
  <c r="N63" i="5"/>
  <c r="L63" i="5"/>
  <c r="H63" i="5"/>
  <c r="H62" i="5"/>
  <c r="K62" i="5" s="1"/>
  <c r="H61" i="5"/>
  <c r="O60" i="5"/>
  <c r="N60" i="5"/>
  <c r="L60" i="5"/>
  <c r="H60" i="5"/>
  <c r="O59" i="5"/>
  <c r="N59" i="5"/>
  <c r="L59" i="5"/>
  <c r="H59" i="5"/>
  <c r="H58" i="5"/>
  <c r="K58" i="5" s="1"/>
  <c r="H57" i="5"/>
  <c r="O56" i="5"/>
  <c r="N56" i="5"/>
  <c r="L56" i="5"/>
  <c r="H56" i="5"/>
  <c r="H55" i="5"/>
  <c r="H54" i="5"/>
  <c r="K54" i="5" s="1"/>
  <c r="H53" i="5"/>
  <c r="O52" i="5"/>
  <c r="N52" i="5"/>
  <c r="L52" i="5"/>
  <c r="H52" i="5"/>
  <c r="H51" i="5"/>
  <c r="H50" i="5"/>
  <c r="K50" i="5" s="1"/>
  <c r="O49" i="5"/>
  <c r="N49" i="5"/>
  <c r="L49" i="5"/>
  <c r="H49" i="5"/>
  <c r="O48" i="5"/>
  <c r="N48" i="5"/>
  <c r="L48" i="5"/>
  <c r="H48" i="5"/>
  <c r="H47" i="5"/>
  <c r="H46" i="5"/>
  <c r="K46" i="5" s="1"/>
  <c r="H45" i="5"/>
  <c r="O44" i="5"/>
  <c r="N44" i="5"/>
  <c r="L44" i="5"/>
  <c r="H44" i="5"/>
  <c r="O43" i="5"/>
  <c r="N43" i="5"/>
  <c r="L43" i="5"/>
  <c r="H43" i="5"/>
  <c r="O42" i="5"/>
  <c r="N42" i="5"/>
  <c r="L42" i="5"/>
  <c r="H42" i="5"/>
  <c r="K42" i="5" s="1"/>
  <c r="O41" i="5"/>
  <c r="N41" i="5"/>
  <c r="L41" i="5"/>
  <c r="H41" i="5"/>
  <c r="H40" i="5"/>
  <c r="H39" i="5"/>
  <c r="H38" i="5"/>
  <c r="K38" i="5" s="1"/>
  <c r="O37" i="5"/>
  <c r="N37" i="5"/>
  <c r="L37" i="5"/>
  <c r="H37" i="5"/>
  <c r="O36" i="5"/>
  <c r="N36" i="5"/>
  <c r="L36" i="5"/>
  <c r="H36" i="5"/>
  <c r="H35" i="5"/>
  <c r="H34" i="5"/>
  <c r="K34" i="5" s="1"/>
  <c r="H33" i="5"/>
  <c r="O32" i="5"/>
  <c r="N32" i="5"/>
  <c r="L32" i="5"/>
  <c r="H32" i="5"/>
  <c r="O31" i="5"/>
  <c r="N31" i="5"/>
  <c r="L31" i="5"/>
  <c r="H31" i="5"/>
  <c r="O30" i="5"/>
  <c r="N30" i="5"/>
  <c r="L30" i="5"/>
  <c r="H30" i="5"/>
  <c r="K30" i="5" s="1"/>
  <c r="O29" i="5"/>
  <c r="N29" i="5"/>
  <c r="L29" i="5"/>
  <c r="H29" i="5"/>
  <c r="O28" i="5"/>
  <c r="N28" i="5"/>
  <c r="L28" i="5"/>
  <c r="H28" i="5"/>
  <c r="O27" i="5"/>
  <c r="N27" i="5"/>
  <c r="L27" i="5"/>
  <c r="H27" i="5"/>
  <c r="O26" i="5"/>
  <c r="N26" i="5"/>
  <c r="L26" i="5"/>
  <c r="H26" i="5"/>
  <c r="K26" i="5" s="1"/>
  <c r="O25" i="5"/>
  <c r="N25" i="5"/>
  <c r="L25" i="5"/>
  <c r="H25" i="5"/>
  <c r="O24" i="5"/>
  <c r="N24" i="5"/>
  <c r="L24" i="5"/>
  <c r="H24" i="5"/>
  <c r="O23" i="5"/>
  <c r="N23" i="5"/>
  <c r="L23" i="5"/>
  <c r="H23" i="5"/>
  <c r="O22" i="5"/>
  <c r="N22" i="5"/>
  <c r="L22" i="5"/>
  <c r="H22" i="5"/>
  <c r="K22" i="5" s="1"/>
  <c r="O21" i="5"/>
  <c r="N21" i="5"/>
  <c r="L21" i="5"/>
  <c r="H21" i="5"/>
  <c r="O20" i="5"/>
  <c r="N20" i="5"/>
  <c r="L20" i="5"/>
  <c r="H20" i="5"/>
  <c r="O19" i="5"/>
  <c r="N19" i="5"/>
  <c r="L19" i="5"/>
  <c r="H19" i="5"/>
  <c r="M19" i="5" s="1"/>
  <c r="P19" i="5" s="1"/>
  <c r="O18" i="5"/>
  <c r="N18" i="5"/>
  <c r="L18" i="5"/>
  <c r="H18" i="5"/>
  <c r="O17" i="5"/>
  <c r="N17" i="5"/>
  <c r="L17" i="5"/>
  <c r="H17" i="5"/>
  <c r="O16" i="5"/>
  <c r="N16" i="5"/>
  <c r="L16" i="5"/>
  <c r="H16" i="5"/>
  <c r="O15" i="5"/>
  <c r="N15" i="5"/>
  <c r="L15" i="5"/>
  <c r="H15" i="5"/>
  <c r="M15" i="5" s="1"/>
  <c r="P15" i="5" s="1"/>
  <c r="O101" i="4"/>
  <c r="N101" i="4"/>
  <c r="L101" i="4"/>
  <c r="H101" i="4"/>
  <c r="O100" i="4"/>
  <c r="N100" i="4"/>
  <c r="L100" i="4"/>
  <c r="H100" i="4"/>
  <c r="K100" i="4" s="1"/>
  <c r="O99" i="4"/>
  <c r="N99" i="4"/>
  <c r="L99" i="4"/>
  <c r="H99" i="4"/>
  <c r="O98" i="4"/>
  <c r="N98" i="4"/>
  <c r="L98" i="4"/>
  <c r="H98" i="4"/>
  <c r="M98" i="4" s="1"/>
  <c r="O97" i="4"/>
  <c r="N97" i="4"/>
  <c r="L97" i="4"/>
  <c r="H97" i="4"/>
  <c r="H96" i="4"/>
  <c r="K96" i="4" s="1"/>
  <c r="O95" i="4"/>
  <c r="N95" i="4"/>
  <c r="L95" i="4"/>
  <c r="H95" i="4"/>
  <c r="O94" i="4"/>
  <c r="N94" i="4"/>
  <c r="L94" i="4"/>
  <c r="H94" i="4"/>
  <c r="M94" i="4" s="1"/>
  <c r="P94" i="4" s="1"/>
  <c r="H93" i="4"/>
  <c r="H92" i="4"/>
  <c r="K92" i="4" s="1"/>
  <c r="H91" i="4"/>
  <c r="O90" i="4"/>
  <c r="N90" i="4"/>
  <c r="L90" i="4"/>
  <c r="H90" i="4"/>
  <c r="M90" i="4" s="1"/>
  <c r="O89" i="4"/>
  <c r="N89" i="4"/>
  <c r="L89" i="4"/>
  <c r="H89" i="4"/>
  <c r="H88" i="4"/>
  <c r="K88" i="4" s="1"/>
  <c r="H87" i="4"/>
  <c r="H86" i="4"/>
  <c r="O85" i="4"/>
  <c r="N85" i="4"/>
  <c r="L85" i="4"/>
  <c r="H85" i="4"/>
  <c r="O84" i="4"/>
  <c r="N84" i="4"/>
  <c r="L84" i="4"/>
  <c r="H84" i="4"/>
  <c r="K84" i="4" s="1"/>
  <c r="O83" i="4"/>
  <c r="N83" i="4"/>
  <c r="L83" i="4"/>
  <c r="H83" i="4"/>
  <c r="H82" i="4"/>
  <c r="O81" i="4"/>
  <c r="N81" i="4"/>
  <c r="L81" i="4"/>
  <c r="H81" i="4"/>
  <c r="O80" i="4"/>
  <c r="N80" i="4"/>
  <c r="L80" i="4"/>
  <c r="H80" i="4"/>
  <c r="K80" i="4" s="1"/>
  <c r="H79" i="4"/>
  <c r="O78" i="4"/>
  <c r="N78" i="4"/>
  <c r="L78" i="4"/>
  <c r="H78" i="4"/>
  <c r="M78" i="4" s="1"/>
  <c r="P78" i="4" s="1"/>
  <c r="O77" i="4"/>
  <c r="N77" i="4"/>
  <c r="L77" i="4"/>
  <c r="H77" i="4"/>
  <c r="O76" i="4"/>
  <c r="N76" i="4"/>
  <c r="L76" i="4"/>
  <c r="H76" i="4"/>
  <c r="K76" i="4" s="1"/>
  <c r="O75" i="4"/>
  <c r="N75" i="4"/>
  <c r="L75" i="4"/>
  <c r="H75" i="4"/>
  <c r="H74" i="4"/>
  <c r="O73" i="4"/>
  <c r="N73" i="4"/>
  <c r="L73" i="4"/>
  <c r="H73" i="4"/>
  <c r="O72" i="4"/>
  <c r="N72" i="4"/>
  <c r="L72" i="4"/>
  <c r="H72" i="4"/>
  <c r="K72" i="4" s="1"/>
  <c r="H71" i="4"/>
  <c r="H70" i="4"/>
  <c r="O69" i="4"/>
  <c r="N69" i="4"/>
  <c r="L69" i="4"/>
  <c r="H69" i="4"/>
  <c r="O68" i="4"/>
  <c r="N68" i="4"/>
  <c r="L68" i="4"/>
  <c r="H68" i="4"/>
  <c r="K68" i="4" s="1"/>
  <c r="O67" i="4"/>
  <c r="N67" i="4"/>
  <c r="L67" i="4"/>
  <c r="H67" i="4"/>
  <c r="H66" i="4"/>
  <c r="H65" i="4"/>
  <c r="H64" i="4"/>
  <c r="K64" i="4" s="1"/>
  <c r="O63" i="4"/>
  <c r="N63" i="4"/>
  <c r="L63" i="4"/>
  <c r="H63" i="4"/>
  <c r="O62" i="4"/>
  <c r="N62" i="4"/>
  <c r="L62" i="4"/>
  <c r="H62" i="4"/>
  <c r="M62" i="4" s="1"/>
  <c r="H61" i="4"/>
  <c r="O60" i="4"/>
  <c r="N60" i="4"/>
  <c r="L60" i="4"/>
  <c r="H60" i="4"/>
  <c r="K60" i="4" s="1"/>
  <c r="O59" i="4"/>
  <c r="N59" i="4"/>
  <c r="L59" i="4"/>
  <c r="H59" i="4"/>
  <c r="H58" i="4"/>
  <c r="O57" i="4"/>
  <c r="N57" i="4"/>
  <c r="L57" i="4"/>
  <c r="H57" i="4"/>
  <c r="O56" i="4"/>
  <c r="N56" i="4"/>
  <c r="L56" i="4"/>
  <c r="H56" i="4"/>
  <c r="K56" i="4" s="1"/>
  <c r="H55" i="4"/>
  <c r="H54" i="4"/>
  <c r="H53" i="4"/>
  <c r="O52" i="4"/>
  <c r="N52" i="4"/>
  <c r="L52" i="4"/>
  <c r="H52" i="4"/>
  <c r="K52" i="4" s="1"/>
  <c r="H51" i="4"/>
  <c r="H50" i="4"/>
  <c r="O49" i="4"/>
  <c r="N49" i="4"/>
  <c r="L49" i="4"/>
  <c r="H49" i="4"/>
  <c r="O48" i="4"/>
  <c r="N48" i="4"/>
  <c r="L48" i="4"/>
  <c r="H48" i="4"/>
  <c r="K48" i="4" s="1"/>
  <c r="H47" i="4"/>
  <c r="O46" i="4"/>
  <c r="N46" i="4"/>
  <c r="L46" i="4"/>
  <c r="H46" i="4"/>
  <c r="M46" i="4" s="1"/>
  <c r="O45" i="4"/>
  <c r="N45" i="4"/>
  <c r="L45" i="4"/>
  <c r="H45" i="4"/>
  <c r="H44" i="4"/>
  <c r="K44" i="4" s="1"/>
  <c r="O43" i="4"/>
  <c r="N43" i="4"/>
  <c r="L43" i="4"/>
  <c r="H43" i="4"/>
  <c r="O42" i="4"/>
  <c r="N42" i="4"/>
  <c r="L42" i="4"/>
  <c r="H42" i="4"/>
  <c r="M42" i="4" s="1"/>
  <c r="H41" i="4"/>
  <c r="O40" i="4"/>
  <c r="N40" i="4"/>
  <c r="L40" i="4"/>
  <c r="H40" i="4"/>
  <c r="K40" i="4" s="1"/>
  <c r="H39" i="4"/>
  <c r="O38" i="4"/>
  <c r="N38" i="4"/>
  <c r="L38" i="4"/>
  <c r="H38" i="4"/>
  <c r="M38" i="4" s="1"/>
  <c r="H37" i="4"/>
  <c r="O36" i="4"/>
  <c r="N36" i="4"/>
  <c r="L36" i="4"/>
  <c r="H36" i="4"/>
  <c r="K36" i="4" s="1"/>
  <c r="O35" i="4"/>
  <c r="N35" i="4"/>
  <c r="L35" i="4"/>
  <c r="H35" i="4"/>
  <c r="H34" i="4"/>
  <c r="O33" i="4"/>
  <c r="N33" i="4"/>
  <c r="L33" i="4"/>
  <c r="H33" i="4"/>
  <c r="O32" i="4"/>
  <c r="N32" i="4"/>
  <c r="L32" i="4"/>
  <c r="H32" i="4"/>
  <c r="K32" i="4" s="1"/>
  <c r="H31" i="4"/>
  <c r="O30" i="4"/>
  <c r="N30" i="4"/>
  <c r="L30" i="4"/>
  <c r="H30" i="4"/>
  <c r="M30" i="4" s="1"/>
  <c r="O29" i="4"/>
  <c r="N29" i="4"/>
  <c r="L29" i="4"/>
  <c r="H29" i="4"/>
  <c r="H28" i="4"/>
  <c r="K28" i="4" s="1"/>
  <c r="O27" i="4"/>
  <c r="N27" i="4"/>
  <c r="L27" i="4"/>
  <c r="H27" i="4"/>
  <c r="H26" i="4"/>
  <c r="H25" i="4"/>
  <c r="H24" i="4"/>
  <c r="K24" i="4" s="1"/>
  <c r="O23" i="4"/>
  <c r="N23" i="4"/>
  <c r="L23" i="4"/>
  <c r="H23" i="4"/>
  <c r="O22" i="4"/>
  <c r="N22" i="4"/>
  <c r="L22" i="4"/>
  <c r="H22" i="4"/>
  <c r="M22" i="4" s="1"/>
  <c r="O21" i="4"/>
  <c r="N21" i="4"/>
  <c r="L21" i="4"/>
  <c r="H21" i="4"/>
  <c r="O20" i="4"/>
  <c r="N20" i="4"/>
  <c r="L20" i="4"/>
  <c r="H20" i="4"/>
  <c r="K20" i="4" s="1"/>
  <c r="O19" i="4"/>
  <c r="N19" i="4"/>
  <c r="L19" i="4"/>
  <c r="H19" i="4"/>
  <c r="O18" i="4"/>
  <c r="N18" i="4"/>
  <c r="L18" i="4"/>
  <c r="H18" i="4"/>
  <c r="M18" i="4" s="1"/>
  <c r="P18" i="4" s="1"/>
  <c r="O17" i="4"/>
  <c r="N17" i="4"/>
  <c r="L17" i="4"/>
  <c r="H17" i="4"/>
  <c r="O16" i="4"/>
  <c r="N16" i="4"/>
  <c r="L16" i="4"/>
  <c r="H16" i="4"/>
  <c r="K16" i="4" s="1"/>
  <c r="O15" i="4"/>
  <c r="N15" i="4"/>
  <c r="L15" i="4"/>
  <c r="H15" i="4"/>
  <c r="H16" i="3"/>
  <c r="K16" i="3" s="1"/>
  <c r="L16" i="3"/>
  <c r="M16" i="3"/>
  <c r="N16" i="3"/>
  <c r="O16" i="3"/>
  <c r="H17" i="3"/>
  <c r="K17" i="3" s="1"/>
  <c r="L17" i="3"/>
  <c r="N17" i="3"/>
  <c r="O17" i="3"/>
  <c r="H18" i="3"/>
  <c r="K18" i="3"/>
  <c r="L18" i="3"/>
  <c r="M18" i="3"/>
  <c r="N18" i="3"/>
  <c r="O18" i="3"/>
  <c r="H19" i="3"/>
  <c r="M19" i="3" s="1"/>
  <c r="L19" i="3"/>
  <c r="N19" i="3"/>
  <c r="O19" i="3"/>
  <c r="H20" i="3"/>
  <c r="K20" i="3"/>
  <c r="L20" i="3"/>
  <c r="M20" i="3"/>
  <c r="N20" i="3"/>
  <c r="O20" i="3"/>
  <c r="H21" i="3"/>
  <c r="K21" i="3" s="1"/>
  <c r="L21" i="3"/>
  <c r="N21" i="3"/>
  <c r="O21" i="3"/>
  <c r="H22" i="3"/>
  <c r="K22" i="3"/>
  <c r="H23" i="3"/>
  <c r="H24" i="3"/>
  <c r="K24" i="3" s="1"/>
  <c r="L24" i="3"/>
  <c r="M24" i="3"/>
  <c r="N24" i="3"/>
  <c r="O24" i="3"/>
  <c r="H25" i="3"/>
  <c r="K25" i="3" s="1"/>
  <c r="H26" i="3"/>
  <c r="K26" i="3" s="1"/>
  <c r="H27" i="3"/>
  <c r="H28" i="3"/>
  <c r="K28" i="3"/>
  <c r="L28" i="3"/>
  <c r="M28" i="3"/>
  <c r="N28" i="3"/>
  <c r="O28" i="3"/>
  <c r="H29" i="3"/>
  <c r="K29" i="3" s="1"/>
  <c r="H30" i="3"/>
  <c r="K30" i="3"/>
  <c r="H31" i="3"/>
  <c r="M31" i="3" s="1"/>
  <c r="L31" i="3"/>
  <c r="N31" i="3"/>
  <c r="O31" i="3"/>
  <c r="H32" i="3"/>
  <c r="K32" i="3"/>
  <c r="L32" i="3"/>
  <c r="M32" i="3"/>
  <c r="N32" i="3"/>
  <c r="O32" i="3"/>
  <c r="H33" i="3"/>
  <c r="K33" i="3" s="1"/>
  <c r="L33" i="3"/>
  <c r="N33" i="3"/>
  <c r="O33" i="3"/>
  <c r="H34" i="3"/>
  <c r="K34" i="3"/>
  <c r="H35" i="3"/>
  <c r="M35" i="3" s="1"/>
  <c r="L35" i="3"/>
  <c r="N35" i="3"/>
  <c r="O35" i="3"/>
  <c r="H36" i="3"/>
  <c r="K36" i="3" s="1"/>
  <c r="L36" i="3"/>
  <c r="M36" i="3"/>
  <c r="N36" i="3"/>
  <c r="O36" i="3"/>
  <c r="H37" i="3"/>
  <c r="K37" i="3" s="1"/>
  <c r="H38" i="3"/>
  <c r="K38" i="3" s="1"/>
  <c r="H39" i="3"/>
  <c r="M39" i="3" s="1"/>
  <c r="L39" i="3"/>
  <c r="N39" i="3"/>
  <c r="O39" i="3"/>
  <c r="H40" i="3"/>
  <c r="K40" i="3"/>
  <c r="L40" i="3"/>
  <c r="M40" i="3"/>
  <c r="N40" i="3"/>
  <c r="O40" i="3"/>
  <c r="H41" i="3"/>
  <c r="K41" i="3" s="1"/>
  <c r="H42" i="3"/>
  <c r="K42" i="3" s="1"/>
  <c r="H43" i="3"/>
  <c r="M43" i="3" s="1"/>
  <c r="L43" i="3"/>
  <c r="N43" i="3"/>
  <c r="O43" i="3"/>
  <c r="H44" i="3"/>
  <c r="M44" i="3" s="1"/>
  <c r="K44" i="3"/>
  <c r="L44" i="3"/>
  <c r="N44" i="3"/>
  <c r="O44" i="3"/>
  <c r="H45" i="3"/>
  <c r="K45" i="3" s="1"/>
  <c r="H46" i="3"/>
  <c r="K46" i="3" s="1"/>
  <c r="L46" i="3"/>
  <c r="N46" i="3"/>
  <c r="O46" i="3"/>
  <c r="H47" i="3"/>
  <c r="M47" i="3" s="1"/>
  <c r="L47" i="3"/>
  <c r="N47" i="3"/>
  <c r="O47" i="3"/>
  <c r="H48" i="3"/>
  <c r="K48" i="3" s="1"/>
  <c r="H49" i="3"/>
  <c r="K49" i="3" s="1"/>
  <c r="L49" i="3"/>
  <c r="N49" i="3"/>
  <c r="O49" i="3"/>
  <c r="H50" i="3"/>
  <c r="K50" i="3" s="1"/>
  <c r="L50" i="3"/>
  <c r="N50" i="3"/>
  <c r="O50" i="3"/>
  <c r="H51" i="3"/>
  <c r="M51" i="3" s="1"/>
  <c r="L51" i="3"/>
  <c r="N51" i="3"/>
  <c r="O51" i="3"/>
  <c r="H52" i="3"/>
  <c r="K52" i="3" s="1"/>
  <c r="H53" i="3"/>
  <c r="K53" i="3" s="1"/>
  <c r="L53" i="3"/>
  <c r="N53" i="3"/>
  <c r="O53" i="3"/>
  <c r="H54" i="3"/>
  <c r="K54" i="3" s="1"/>
  <c r="H55" i="3"/>
  <c r="M55" i="3" s="1"/>
  <c r="L55" i="3"/>
  <c r="N55" i="3"/>
  <c r="O55" i="3"/>
  <c r="H56" i="3"/>
  <c r="K56" i="3" s="1"/>
  <c r="H57" i="3"/>
  <c r="K57" i="3" s="1"/>
  <c r="L57" i="3"/>
  <c r="N57" i="3"/>
  <c r="O57" i="3"/>
  <c r="H58" i="3"/>
  <c r="K58" i="3"/>
  <c r="H59" i="3"/>
  <c r="M59" i="3" s="1"/>
  <c r="L59" i="3"/>
  <c r="N59" i="3"/>
  <c r="O59" i="3"/>
  <c r="H60" i="3"/>
  <c r="K60" i="3" s="1"/>
  <c r="H61" i="3"/>
  <c r="K61" i="3" s="1"/>
  <c r="M50" i="3" l="1"/>
  <c r="P50" i="3" s="1"/>
  <c r="M46" i="3"/>
  <c r="P38" i="4"/>
  <c r="P52" i="7"/>
  <c r="P17" i="11"/>
  <c r="P21" i="11"/>
  <c r="P25" i="11"/>
  <c r="P29" i="11"/>
  <c r="P33" i="11"/>
  <c r="P37" i="11"/>
  <c r="P41" i="11"/>
  <c r="P45" i="11"/>
  <c r="P49" i="11"/>
  <c r="P53" i="11"/>
  <c r="P57" i="11"/>
  <c r="P61" i="11"/>
  <c r="P65" i="11"/>
  <c r="P69" i="11"/>
  <c r="P73" i="11"/>
  <c r="P17" i="9"/>
  <c r="P15" i="8"/>
  <c r="P64" i="7"/>
  <c r="P16" i="7"/>
  <c r="P20" i="7"/>
  <c r="P40" i="7"/>
  <c r="P44" i="7"/>
  <c r="P42" i="4"/>
  <c r="P98" i="4"/>
  <c r="P30" i="4"/>
  <c r="P22" i="4"/>
  <c r="P90" i="4"/>
  <c r="P46" i="4"/>
  <c r="P62" i="4"/>
  <c r="P59" i="3"/>
  <c r="P55" i="3"/>
  <c r="P51" i="3"/>
  <c r="P47" i="3"/>
  <c r="P46" i="3"/>
  <c r="P44" i="3"/>
  <c r="P43" i="3"/>
  <c r="P40" i="3"/>
  <c r="P39" i="3"/>
  <c r="P36" i="3"/>
  <c r="P35" i="3"/>
  <c r="P32" i="3"/>
  <c r="P31" i="3"/>
  <c r="P28" i="3"/>
  <c r="P24" i="3"/>
  <c r="P20" i="3"/>
  <c r="P19" i="3"/>
  <c r="P18" i="3"/>
  <c r="P16" i="3"/>
  <c r="M15" i="4"/>
  <c r="P15" i="4" s="1"/>
  <c r="K15" i="4"/>
  <c r="M17" i="4"/>
  <c r="P17" i="4" s="1"/>
  <c r="K17" i="4"/>
  <c r="M19" i="4"/>
  <c r="P19" i="4" s="1"/>
  <c r="K19" i="4"/>
  <c r="M21" i="4"/>
  <c r="P21" i="4" s="1"/>
  <c r="K21" i="4"/>
  <c r="M23" i="4"/>
  <c r="P23" i="4" s="1"/>
  <c r="K23" i="4"/>
  <c r="K25" i="4"/>
  <c r="M27" i="4"/>
  <c r="P27" i="4" s="1"/>
  <c r="K27" i="4"/>
  <c r="M29" i="4"/>
  <c r="P29" i="4" s="1"/>
  <c r="K29" i="4"/>
  <c r="K31" i="4"/>
  <c r="M33" i="4"/>
  <c r="P33" i="4" s="1"/>
  <c r="K33" i="4"/>
  <c r="M35" i="4"/>
  <c r="P35" i="4" s="1"/>
  <c r="K35" i="4"/>
  <c r="K37" i="4"/>
  <c r="K39" i="4"/>
  <c r="K41" i="4"/>
  <c r="M43" i="4"/>
  <c r="P43" i="4" s="1"/>
  <c r="K43" i="4"/>
  <c r="M45" i="4"/>
  <c r="P45" i="4" s="1"/>
  <c r="K45" i="4"/>
  <c r="K47" i="4"/>
  <c r="M49" i="4"/>
  <c r="P49" i="4" s="1"/>
  <c r="K49" i="4"/>
  <c r="K51" i="4"/>
  <c r="K53" i="4"/>
  <c r="K55" i="4"/>
  <c r="M57" i="4"/>
  <c r="P57" i="4" s="1"/>
  <c r="K57" i="4"/>
  <c r="M59" i="4"/>
  <c r="P59" i="4" s="1"/>
  <c r="K59" i="4"/>
  <c r="K61" i="4"/>
  <c r="M63" i="4"/>
  <c r="P63" i="4" s="1"/>
  <c r="K63" i="4"/>
  <c r="K65" i="4"/>
  <c r="M67" i="4"/>
  <c r="P67" i="4" s="1"/>
  <c r="K67" i="4"/>
  <c r="M69" i="4"/>
  <c r="P69" i="4" s="1"/>
  <c r="K69" i="4"/>
  <c r="K71" i="4"/>
  <c r="M73" i="4"/>
  <c r="P73" i="4" s="1"/>
  <c r="K73" i="4"/>
  <c r="M75" i="4"/>
  <c r="P75" i="4" s="1"/>
  <c r="K75" i="4"/>
  <c r="M77" i="4"/>
  <c r="P77" i="4" s="1"/>
  <c r="K77" i="4"/>
  <c r="K79" i="4"/>
  <c r="M81" i="4"/>
  <c r="P81" i="4" s="1"/>
  <c r="K81" i="4"/>
  <c r="M83" i="4"/>
  <c r="P83" i="4" s="1"/>
  <c r="K83" i="4"/>
  <c r="M85" i="4"/>
  <c r="P85" i="4" s="1"/>
  <c r="K85" i="4"/>
  <c r="K87" i="4"/>
  <c r="M89" i="4"/>
  <c r="P89" i="4" s="1"/>
  <c r="K89" i="4"/>
  <c r="K91" i="4"/>
  <c r="K93" i="4"/>
  <c r="M95" i="4"/>
  <c r="P95" i="4" s="1"/>
  <c r="K95" i="4"/>
  <c r="M97" i="4"/>
  <c r="P97" i="4" s="1"/>
  <c r="K97" i="4"/>
  <c r="M99" i="4"/>
  <c r="P99" i="4" s="1"/>
  <c r="K99" i="4"/>
  <c r="M101" i="4"/>
  <c r="P101" i="4" s="1"/>
  <c r="K101" i="4"/>
  <c r="M16" i="5"/>
  <c r="P16" i="5" s="1"/>
  <c r="K16" i="5"/>
  <c r="M17" i="5"/>
  <c r="P17" i="5" s="1"/>
  <c r="K17" i="5"/>
  <c r="K18" i="5"/>
  <c r="M18" i="5"/>
  <c r="P18" i="5" s="1"/>
  <c r="M20" i="5"/>
  <c r="P20" i="5" s="1"/>
  <c r="K20" i="5"/>
  <c r="M21" i="5"/>
  <c r="P21" i="5" s="1"/>
  <c r="K21" i="5"/>
  <c r="M23" i="5"/>
  <c r="P23" i="5" s="1"/>
  <c r="K23" i="5"/>
  <c r="M25" i="5"/>
  <c r="P25" i="5" s="1"/>
  <c r="K25" i="5"/>
  <c r="K27" i="5"/>
  <c r="M27" i="5"/>
  <c r="P27" i="5" s="1"/>
  <c r="M29" i="5"/>
  <c r="P29" i="5" s="1"/>
  <c r="K29" i="5"/>
  <c r="K31" i="5"/>
  <c r="M31" i="5"/>
  <c r="P31" i="5" s="1"/>
  <c r="K33" i="5"/>
  <c r="K35" i="5"/>
  <c r="M37" i="5"/>
  <c r="P37" i="5" s="1"/>
  <c r="K37" i="5"/>
  <c r="K39" i="5"/>
  <c r="M41" i="5"/>
  <c r="P41" i="5" s="1"/>
  <c r="K41" i="5"/>
  <c r="K43" i="5"/>
  <c r="M43" i="5"/>
  <c r="P43" i="5" s="1"/>
  <c r="K45" i="5"/>
  <c r="K47" i="5"/>
  <c r="M49" i="5"/>
  <c r="P49" i="5" s="1"/>
  <c r="K49" i="5"/>
  <c r="K51" i="5"/>
  <c r="K53" i="5"/>
  <c r="K55" i="5"/>
  <c r="K57" i="5"/>
  <c r="K59" i="5"/>
  <c r="M59" i="5"/>
  <c r="P59" i="5" s="1"/>
  <c r="K61" i="5"/>
  <c r="K63" i="5"/>
  <c r="M63" i="5"/>
  <c r="P63" i="5" s="1"/>
  <c r="K65" i="5"/>
  <c r="K67" i="5"/>
  <c r="M67" i="5"/>
  <c r="P67" i="5" s="1"/>
  <c r="K69" i="5"/>
  <c r="K71" i="5"/>
  <c r="K73" i="5"/>
  <c r="K75" i="5"/>
  <c r="K77" i="5"/>
  <c r="K79" i="5"/>
  <c r="M79" i="5"/>
  <c r="P79" i="5" s="1"/>
  <c r="M81" i="5"/>
  <c r="P81" i="5" s="1"/>
  <c r="K81" i="5"/>
  <c r="K83" i="5"/>
  <c r="K85" i="5"/>
  <c r="K87" i="5"/>
  <c r="K89" i="5"/>
  <c r="K91" i="5"/>
  <c r="K93" i="5"/>
  <c r="K95" i="5"/>
  <c r="M95" i="5"/>
  <c r="P95" i="5" s="1"/>
  <c r="M97" i="5"/>
  <c r="P97" i="5" s="1"/>
  <c r="K97" i="5"/>
  <c r="K99" i="5"/>
  <c r="K101" i="5"/>
  <c r="K103" i="5"/>
  <c r="M105" i="5"/>
  <c r="P105" i="5" s="1"/>
  <c r="K105" i="5"/>
  <c r="M107" i="5"/>
  <c r="P107" i="5" s="1"/>
  <c r="K107" i="5"/>
  <c r="M109" i="5"/>
  <c r="P109" i="5" s="1"/>
  <c r="K109" i="5"/>
  <c r="K111" i="5"/>
  <c r="M113" i="5"/>
  <c r="P113" i="5" s="1"/>
  <c r="K113" i="5"/>
  <c r="K115" i="5"/>
  <c r="K117" i="5"/>
  <c r="K119" i="5"/>
  <c r="K121" i="5"/>
  <c r="K123" i="5"/>
  <c r="M125" i="5"/>
  <c r="P125" i="5" s="1"/>
  <c r="K125" i="5"/>
  <c r="M127" i="5"/>
  <c r="P127" i="5" s="1"/>
  <c r="K127" i="5"/>
  <c r="K129" i="5"/>
  <c r="M131" i="5"/>
  <c r="P131" i="5" s="1"/>
  <c r="K131" i="5"/>
  <c r="M15" i="6"/>
  <c r="P15" i="6" s="1"/>
  <c r="K15" i="6"/>
  <c r="K17" i="6"/>
  <c r="K19" i="6"/>
  <c r="M21" i="6"/>
  <c r="P21" i="6" s="1"/>
  <c r="K21" i="6"/>
  <c r="K23" i="6"/>
  <c r="M25" i="6"/>
  <c r="P25" i="6" s="1"/>
  <c r="K25" i="6"/>
  <c r="M15" i="7"/>
  <c r="P15" i="7" s="1"/>
  <c r="K15" i="7"/>
  <c r="M17" i="7"/>
  <c r="P17" i="7" s="1"/>
  <c r="K17" i="7"/>
  <c r="M19" i="7"/>
  <c r="P19" i="7" s="1"/>
  <c r="K19" i="7"/>
  <c r="M21" i="7"/>
  <c r="P21" i="7" s="1"/>
  <c r="K21" i="7"/>
  <c r="M23" i="7"/>
  <c r="P23" i="7" s="1"/>
  <c r="K23" i="7"/>
  <c r="M25" i="7"/>
  <c r="P25" i="7" s="1"/>
  <c r="K25" i="7"/>
  <c r="M27" i="7"/>
  <c r="P27" i="7" s="1"/>
  <c r="K27" i="7"/>
  <c r="M29" i="7"/>
  <c r="P29" i="7" s="1"/>
  <c r="K29" i="7"/>
  <c r="K31" i="7"/>
  <c r="K33" i="7"/>
  <c r="K35" i="7"/>
  <c r="M37" i="7"/>
  <c r="P37" i="7" s="1"/>
  <c r="K37" i="7"/>
  <c r="M39" i="7"/>
  <c r="P39" i="7" s="1"/>
  <c r="K39" i="7"/>
  <c r="M41" i="7"/>
  <c r="P41" i="7" s="1"/>
  <c r="K41" i="7"/>
  <c r="M43" i="7"/>
  <c r="P43" i="7" s="1"/>
  <c r="K43" i="7"/>
  <c r="M45" i="7"/>
  <c r="P45" i="7" s="1"/>
  <c r="K45" i="7"/>
  <c r="K47" i="7"/>
  <c r="K49" i="7"/>
  <c r="K51" i="7"/>
  <c r="K53" i="7"/>
  <c r="M55" i="7"/>
  <c r="P55" i="7" s="1"/>
  <c r="K55" i="7"/>
  <c r="K57" i="7"/>
  <c r="K59" i="7"/>
  <c r="K61" i="7"/>
  <c r="M63" i="7"/>
  <c r="P63" i="7" s="1"/>
  <c r="K63" i="7"/>
  <c r="M65" i="7"/>
  <c r="P65" i="7" s="1"/>
  <c r="K65" i="7"/>
  <c r="K67" i="7"/>
  <c r="K69" i="7"/>
  <c r="K71" i="7"/>
  <c r="M16" i="8"/>
  <c r="P16" i="8" s="1"/>
  <c r="K16" i="8"/>
  <c r="M17" i="8"/>
  <c r="P17" i="8" s="1"/>
  <c r="K17" i="8"/>
  <c r="K18" i="8"/>
  <c r="M18" i="8"/>
  <c r="P18" i="8" s="1"/>
  <c r="K20" i="8"/>
  <c r="M21" i="8"/>
  <c r="P21" i="8" s="1"/>
  <c r="K21" i="8"/>
  <c r="K22" i="8"/>
  <c r="M24" i="8"/>
  <c r="P24" i="8" s="1"/>
  <c r="K24" i="8"/>
  <c r="M25" i="8"/>
  <c r="P25" i="8" s="1"/>
  <c r="K25" i="8"/>
  <c r="K26" i="8"/>
  <c r="M26" i="8"/>
  <c r="P26" i="8" s="1"/>
  <c r="M16" i="9"/>
  <c r="P16" i="9" s="1"/>
  <c r="K16" i="9"/>
  <c r="M18" i="9"/>
  <c r="P18" i="9" s="1"/>
  <c r="K18" i="9"/>
  <c r="K20" i="9"/>
  <c r="M22" i="9"/>
  <c r="P22" i="9" s="1"/>
  <c r="K22" i="9"/>
  <c r="M24" i="9"/>
  <c r="P24" i="9" s="1"/>
  <c r="K24" i="9"/>
  <c r="M16" i="10"/>
  <c r="P16" i="10" s="1"/>
  <c r="K16" i="10"/>
  <c r="M18" i="10"/>
  <c r="P18" i="10" s="1"/>
  <c r="K18" i="10"/>
  <c r="M20" i="10"/>
  <c r="P20" i="10" s="1"/>
  <c r="K20" i="10"/>
  <c r="M22" i="10"/>
  <c r="P22" i="10" s="1"/>
  <c r="K22" i="10"/>
  <c r="M24" i="10"/>
  <c r="P24" i="10" s="1"/>
  <c r="K24" i="10"/>
  <c r="M26" i="10"/>
  <c r="P26" i="10" s="1"/>
  <c r="K26" i="10"/>
  <c r="M28" i="10"/>
  <c r="P28" i="10" s="1"/>
  <c r="K28" i="10"/>
  <c r="M30" i="10"/>
  <c r="P30" i="10" s="1"/>
  <c r="K30" i="10"/>
  <c r="M32" i="10"/>
  <c r="P32" i="10" s="1"/>
  <c r="K32" i="10"/>
  <c r="M34" i="10"/>
  <c r="P34" i="10" s="1"/>
  <c r="K34" i="10"/>
  <c r="M36" i="10"/>
  <c r="P36" i="10" s="1"/>
  <c r="K36" i="10"/>
  <c r="M38" i="10"/>
  <c r="P38" i="10" s="1"/>
  <c r="K38" i="10"/>
  <c r="M40" i="10"/>
  <c r="P40" i="10" s="1"/>
  <c r="K40" i="10"/>
  <c r="M42" i="10"/>
  <c r="P42" i="10" s="1"/>
  <c r="K42" i="10"/>
  <c r="M44" i="10"/>
  <c r="P44" i="10" s="1"/>
  <c r="K44" i="10"/>
  <c r="M46" i="10"/>
  <c r="P46" i="10" s="1"/>
  <c r="K46" i="10"/>
  <c r="M48" i="10"/>
  <c r="P48" i="10" s="1"/>
  <c r="K48" i="10"/>
  <c r="M50" i="10"/>
  <c r="P50" i="10" s="1"/>
  <c r="K50" i="10"/>
  <c r="M52" i="10"/>
  <c r="P52" i="10" s="1"/>
  <c r="K52" i="10"/>
  <c r="M54" i="10"/>
  <c r="P54" i="10" s="1"/>
  <c r="K54" i="10"/>
  <c r="M56" i="10"/>
  <c r="P56" i="10" s="1"/>
  <c r="K56" i="10"/>
  <c r="M58" i="10"/>
  <c r="P58" i="10" s="1"/>
  <c r="K58" i="10"/>
  <c r="M60" i="10"/>
  <c r="P60" i="10" s="1"/>
  <c r="K60" i="10"/>
  <c r="M62" i="10"/>
  <c r="P62" i="10" s="1"/>
  <c r="K62" i="10"/>
  <c r="M64" i="10"/>
  <c r="P64" i="10" s="1"/>
  <c r="K64" i="10"/>
  <c r="M66" i="10"/>
  <c r="P66" i="10" s="1"/>
  <c r="K66" i="10"/>
  <c r="M68" i="10"/>
  <c r="P68" i="10" s="1"/>
  <c r="K68" i="10"/>
  <c r="M70" i="10"/>
  <c r="P70" i="10" s="1"/>
  <c r="K70" i="10"/>
  <c r="M72" i="10"/>
  <c r="P72" i="10" s="1"/>
  <c r="K72" i="10"/>
  <c r="M74" i="10"/>
  <c r="P74" i="10" s="1"/>
  <c r="K74" i="10"/>
  <c r="M76" i="10"/>
  <c r="P76" i="10" s="1"/>
  <c r="K76" i="10"/>
  <c r="M78" i="10"/>
  <c r="P78" i="10" s="1"/>
  <c r="K78" i="10"/>
  <c r="M80" i="10"/>
  <c r="P80" i="10" s="1"/>
  <c r="K80" i="10"/>
  <c r="M82" i="10"/>
  <c r="P82" i="10" s="1"/>
  <c r="K82" i="10"/>
  <c r="M84" i="10"/>
  <c r="P84" i="10" s="1"/>
  <c r="K84" i="10"/>
  <c r="M86" i="10"/>
  <c r="P86" i="10" s="1"/>
  <c r="K86" i="10"/>
  <c r="M88" i="10"/>
  <c r="P88" i="10" s="1"/>
  <c r="K88" i="10"/>
  <c r="M90" i="10"/>
  <c r="P90" i="10" s="1"/>
  <c r="K90" i="10"/>
  <c r="M92" i="10"/>
  <c r="P92" i="10" s="1"/>
  <c r="K92" i="10"/>
  <c r="M94" i="10"/>
  <c r="P94" i="10" s="1"/>
  <c r="K94" i="10"/>
  <c r="M96" i="10"/>
  <c r="P96" i="10" s="1"/>
  <c r="K96" i="10"/>
  <c r="M98" i="10"/>
  <c r="P98" i="10" s="1"/>
  <c r="K98" i="10"/>
  <c r="M100" i="10"/>
  <c r="P100" i="10" s="1"/>
  <c r="K100" i="10"/>
  <c r="M14" i="11"/>
  <c r="P14" i="11" s="1"/>
  <c r="K14" i="11"/>
  <c r="K15" i="11"/>
  <c r="M15" i="11"/>
  <c r="P15" i="11" s="1"/>
  <c r="K16" i="11"/>
  <c r="M16" i="11"/>
  <c r="P16" i="11" s="1"/>
  <c r="M18" i="11"/>
  <c r="P18" i="11" s="1"/>
  <c r="K18" i="11"/>
  <c r="K19" i="11"/>
  <c r="M19" i="11"/>
  <c r="P19" i="11" s="1"/>
  <c r="K20" i="11"/>
  <c r="M20" i="11"/>
  <c r="P20" i="11" s="1"/>
  <c r="M22" i="11"/>
  <c r="P22" i="11" s="1"/>
  <c r="K22" i="11"/>
  <c r="K23" i="11"/>
  <c r="M23" i="11"/>
  <c r="P23" i="11" s="1"/>
  <c r="K24" i="11"/>
  <c r="M24" i="11"/>
  <c r="P24" i="11" s="1"/>
  <c r="M26" i="11"/>
  <c r="P26" i="11" s="1"/>
  <c r="K26" i="11"/>
  <c r="K27" i="11"/>
  <c r="M27" i="11"/>
  <c r="P27" i="11" s="1"/>
  <c r="K28" i="11"/>
  <c r="M28" i="11"/>
  <c r="P28" i="11" s="1"/>
  <c r="M30" i="11"/>
  <c r="P30" i="11" s="1"/>
  <c r="K30" i="11"/>
  <c r="K31" i="11"/>
  <c r="M31" i="11"/>
  <c r="P31" i="11" s="1"/>
  <c r="K32" i="11"/>
  <c r="M32" i="11"/>
  <c r="P32" i="11" s="1"/>
  <c r="M34" i="11"/>
  <c r="P34" i="11" s="1"/>
  <c r="K34" i="11"/>
  <c r="K35" i="11"/>
  <c r="M35" i="11"/>
  <c r="P35" i="11" s="1"/>
  <c r="K36" i="11"/>
  <c r="M36" i="11"/>
  <c r="P36" i="11" s="1"/>
  <c r="M38" i="11"/>
  <c r="P38" i="11" s="1"/>
  <c r="K38" i="11"/>
  <c r="K39" i="11"/>
  <c r="M39" i="11"/>
  <c r="P39" i="11" s="1"/>
  <c r="K40" i="11"/>
  <c r="M40" i="11"/>
  <c r="P40" i="11" s="1"/>
  <c r="M42" i="11"/>
  <c r="P42" i="11" s="1"/>
  <c r="K42" i="11"/>
  <c r="K43" i="11"/>
  <c r="M43" i="11"/>
  <c r="P43" i="11" s="1"/>
  <c r="K44" i="11"/>
  <c r="M44" i="11"/>
  <c r="P44" i="11" s="1"/>
  <c r="M46" i="11"/>
  <c r="P46" i="11" s="1"/>
  <c r="K46" i="11"/>
  <c r="K47" i="11"/>
  <c r="M47" i="11"/>
  <c r="P47" i="11" s="1"/>
  <c r="K48" i="11"/>
  <c r="M48" i="11"/>
  <c r="P48" i="11" s="1"/>
  <c r="M50" i="11"/>
  <c r="P50" i="11" s="1"/>
  <c r="K50" i="11"/>
  <c r="K51" i="11"/>
  <c r="M51" i="11"/>
  <c r="P51" i="11" s="1"/>
  <c r="K52" i="11"/>
  <c r="M52" i="11"/>
  <c r="P52" i="11" s="1"/>
  <c r="M54" i="11"/>
  <c r="P54" i="11" s="1"/>
  <c r="K54" i="11"/>
  <c r="K55" i="11"/>
  <c r="M55" i="11"/>
  <c r="P55" i="11" s="1"/>
  <c r="K56" i="11"/>
  <c r="M56" i="11"/>
  <c r="P56" i="11" s="1"/>
  <c r="M58" i="11"/>
  <c r="P58" i="11" s="1"/>
  <c r="K58" i="11"/>
  <c r="K59" i="11"/>
  <c r="M59" i="11"/>
  <c r="P59" i="11" s="1"/>
  <c r="K60" i="11"/>
  <c r="M60" i="11"/>
  <c r="P60" i="11" s="1"/>
  <c r="M62" i="11"/>
  <c r="K62" i="11"/>
  <c r="P62" i="11"/>
  <c r="K63" i="11"/>
  <c r="M63" i="11"/>
  <c r="P63" i="11" s="1"/>
  <c r="K64" i="11"/>
  <c r="M64" i="11"/>
  <c r="P64" i="11" s="1"/>
  <c r="M66" i="11"/>
  <c r="P66" i="11" s="1"/>
  <c r="K66" i="11"/>
  <c r="K67" i="11"/>
  <c r="M67" i="11"/>
  <c r="P67" i="11" s="1"/>
  <c r="K68" i="11"/>
  <c r="M68" i="11"/>
  <c r="P68" i="11" s="1"/>
  <c r="M70" i="11"/>
  <c r="P70" i="11" s="1"/>
  <c r="K70" i="11"/>
  <c r="K71" i="11"/>
  <c r="M71" i="11"/>
  <c r="P71" i="11" s="1"/>
  <c r="K72" i="11"/>
  <c r="M72" i="11"/>
  <c r="P72" i="11" s="1"/>
  <c r="M74" i="11"/>
  <c r="P74" i="11" s="1"/>
  <c r="K74" i="11"/>
  <c r="K75" i="11"/>
  <c r="M75" i="11"/>
  <c r="P75" i="11" s="1"/>
  <c r="K76" i="11"/>
  <c r="M76" i="11"/>
  <c r="P76" i="11" s="1"/>
  <c r="K21" i="11"/>
  <c r="K33" i="11"/>
  <c r="K45" i="11"/>
  <c r="K53" i="11"/>
  <c r="K65" i="11"/>
  <c r="K69" i="11"/>
  <c r="K73" i="11"/>
  <c r="K17" i="11"/>
  <c r="K25" i="11"/>
  <c r="K29" i="11"/>
  <c r="K37" i="11"/>
  <c r="K41" i="11"/>
  <c r="K49" i="11"/>
  <c r="K57" i="11"/>
  <c r="K61" i="11"/>
  <c r="M15" i="10"/>
  <c r="P15" i="10" s="1"/>
  <c r="K17" i="10"/>
  <c r="M19" i="10"/>
  <c r="P19" i="10" s="1"/>
  <c r="K21" i="10"/>
  <c r="M23" i="10"/>
  <c r="P23" i="10" s="1"/>
  <c r="K25" i="10"/>
  <c r="M27" i="10"/>
  <c r="P27" i="10" s="1"/>
  <c r="K29" i="10"/>
  <c r="M31" i="10"/>
  <c r="P31" i="10" s="1"/>
  <c r="K33" i="10"/>
  <c r="M35" i="10"/>
  <c r="P35" i="10" s="1"/>
  <c r="K37" i="10"/>
  <c r="M39" i="10"/>
  <c r="P39" i="10" s="1"/>
  <c r="K41" i="10"/>
  <c r="M43" i="10"/>
  <c r="P43" i="10" s="1"/>
  <c r="K45" i="10"/>
  <c r="M47" i="10"/>
  <c r="P47" i="10" s="1"/>
  <c r="K49" i="10"/>
  <c r="M51" i="10"/>
  <c r="P51" i="10" s="1"/>
  <c r="K53" i="10"/>
  <c r="M55" i="10"/>
  <c r="P55" i="10" s="1"/>
  <c r="K57" i="10"/>
  <c r="M59" i="10"/>
  <c r="P59" i="10" s="1"/>
  <c r="K61" i="10"/>
  <c r="M63" i="10"/>
  <c r="P63" i="10" s="1"/>
  <c r="K65" i="10"/>
  <c r="M67" i="10"/>
  <c r="P67" i="10" s="1"/>
  <c r="K69" i="10"/>
  <c r="M71" i="10"/>
  <c r="P71" i="10" s="1"/>
  <c r="K73" i="10"/>
  <c r="M75" i="10"/>
  <c r="P75" i="10" s="1"/>
  <c r="K77" i="10"/>
  <c r="M79" i="10"/>
  <c r="P79" i="10" s="1"/>
  <c r="K81" i="10"/>
  <c r="M83" i="10"/>
  <c r="P83" i="10" s="1"/>
  <c r="K85" i="10"/>
  <c r="M87" i="10"/>
  <c r="P87" i="10" s="1"/>
  <c r="K89" i="10"/>
  <c r="M91" i="10"/>
  <c r="P91" i="10" s="1"/>
  <c r="K93" i="10"/>
  <c r="M95" i="10"/>
  <c r="P95" i="10" s="1"/>
  <c r="K97" i="10"/>
  <c r="M99" i="10"/>
  <c r="P99" i="10" s="1"/>
  <c r="M15" i="9"/>
  <c r="P15" i="9" s="1"/>
  <c r="K17" i="9"/>
  <c r="M19" i="9"/>
  <c r="P19" i="9" s="1"/>
  <c r="K21" i="9"/>
  <c r="M23" i="9"/>
  <c r="P23" i="9" s="1"/>
  <c r="K15" i="8"/>
  <c r="K19" i="8"/>
  <c r="K23" i="8"/>
  <c r="K16" i="7"/>
  <c r="M18" i="7"/>
  <c r="P18" i="7" s="1"/>
  <c r="K20" i="7"/>
  <c r="K24" i="7"/>
  <c r="M26" i="7"/>
  <c r="P26" i="7" s="1"/>
  <c r="K28" i="7"/>
  <c r="M30" i="7"/>
  <c r="P30" i="7" s="1"/>
  <c r="K32" i="7"/>
  <c r="M34" i="7"/>
  <c r="P34" i="7" s="1"/>
  <c r="K36" i="7"/>
  <c r="K40" i="7"/>
  <c r="M42" i="7"/>
  <c r="P42" i="7" s="1"/>
  <c r="K44" i="7"/>
  <c r="M46" i="7"/>
  <c r="P46" i="7" s="1"/>
  <c r="K48" i="7"/>
  <c r="K52" i="7"/>
  <c r="K56" i="7"/>
  <c r="K60" i="7"/>
  <c r="M62" i="7"/>
  <c r="P62" i="7" s="1"/>
  <c r="K64" i="7"/>
  <c r="M66" i="7"/>
  <c r="P66" i="7" s="1"/>
  <c r="K68" i="7"/>
  <c r="M16" i="6"/>
  <c r="P16" i="6" s="1"/>
  <c r="K18" i="6"/>
  <c r="K22" i="6"/>
  <c r="M36" i="5"/>
  <c r="P36" i="5" s="1"/>
  <c r="K36" i="5"/>
  <c r="M52" i="5"/>
  <c r="P52" i="5" s="1"/>
  <c r="K52" i="5"/>
  <c r="K15" i="5"/>
  <c r="K19" i="5"/>
  <c r="M24" i="5"/>
  <c r="P24" i="5" s="1"/>
  <c r="K24" i="5"/>
  <c r="M28" i="5"/>
  <c r="P28" i="5" s="1"/>
  <c r="K28" i="5"/>
  <c r="M32" i="5"/>
  <c r="P32" i="5" s="1"/>
  <c r="K32" i="5"/>
  <c r="M48" i="5"/>
  <c r="P48" i="5" s="1"/>
  <c r="K48" i="5"/>
  <c r="M64" i="5"/>
  <c r="P64" i="5" s="1"/>
  <c r="K64" i="5"/>
  <c r="M80" i="5"/>
  <c r="P80" i="5" s="1"/>
  <c r="K80" i="5"/>
  <c r="M96" i="5"/>
  <c r="P96" i="5" s="1"/>
  <c r="K96" i="5"/>
  <c r="M100" i="5"/>
  <c r="P100" i="5" s="1"/>
  <c r="K100" i="5"/>
  <c r="K104" i="5"/>
  <c r="M120" i="5"/>
  <c r="P120" i="5" s="1"/>
  <c r="K120" i="5"/>
  <c r="K68" i="5"/>
  <c r="M116" i="5"/>
  <c r="P116" i="5" s="1"/>
  <c r="K116" i="5"/>
  <c r="M44" i="5"/>
  <c r="P44" i="5" s="1"/>
  <c r="K44" i="5"/>
  <c r="M60" i="5"/>
  <c r="P60" i="5" s="1"/>
  <c r="K60" i="5"/>
  <c r="M76" i="5"/>
  <c r="P76" i="5" s="1"/>
  <c r="K76" i="5"/>
  <c r="M92" i="5"/>
  <c r="P92" i="5" s="1"/>
  <c r="K92" i="5"/>
  <c r="K108" i="5"/>
  <c r="K124" i="5"/>
  <c r="M84" i="5"/>
  <c r="P84" i="5" s="1"/>
  <c r="K84" i="5"/>
  <c r="K40" i="5"/>
  <c r="M56" i="5"/>
  <c r="P56" i="5" s="1"/>
  <c r="K56" i="5"/>
  <c r="M72" i="5"/>
  <c r="P72" i="5" s="1"/>
  <c r="K72" i="5"/>
  <c r="M88" i="5"/>
  <c r="P88" i="5" s="1"/>
  <c r="K88" i="5"/>
  <c r="M112" i="5"/>
  <c r="P112" i="5" s="1"/>
  <c r="K112" i="5"/>
  <c r="M128" i="5"/>
  <c r="P128" i="5" s="1"/>
  <c r="K128" i="5"/>
  <c r="M22" i="5"/>
  <c r="P22" i="5" s="1"/>
  <c r="M26" i="5"/>
  <c r="P26" i="5" s="1"/>
  <c r="M30" i="5"/>
  <c r="P30" i="5" s="1"/>
  <c r="M42" i="5"/>
  <c r="P42" i="5" s="1"/>
  <c r="M70" i="5"/>
  <c r="P70" i="5" s="1"/>
  <c r="M114" i="5"/>
  <c r="P114" i="5" s="1"/>
  <c r="M118" i="5"/>
  <c r="P118" i="5" s="1"/>
  <c r="M122" i="5"/>
  <c r="P122" i="5" s="1"/>
  <c r="M126" i="5"/>
  <c r="P126" i="5" s="1"/>
  <c r="M130" i="5"/>
  <c r="P130" i="5" s="1"/>
  <c r="M16" i="4"/>
  <c r="P16" i="4" s="1"/>
  <c r="K18" i="4"/>
  <c r="M20" i="4"/>
  <c r="P20" i="4" s="1"/>
  <c r="K22" i="4"/>
  <c r="K26" i="4"/>
  <c r="K30" i="4"/>
  <c r="M32" i="4"/>
  <c r="P32" i="4" s="1"/>
  <c r="K34" i="4"/>
  <c r="M36" i="4"/>
  <c r="P36" i="4" s="1"/>
  <c r="K38" i="4"/>
  <c r="M40" i="4"/>
  <c r="P40" i="4" s="1"/>
  <c r="K42" i="4"/>
  <c r="K46" i="4"/>
  <c r="M48" i="4"/>
  <c r="P48" i="4" s="1"/>
  <c r="K50" i="4"/>
  <c r="M52" i="4"/>
  <c r="P52" i="4" s="1"/>
  <c r="K54" i="4"/>
  <c r="M56" i="4"/>
  <c r="P56" i="4" s="1"/>
  <c r="K58" i="4"/>
  <c r="M60" i="4"/>
  <c r="P60" i="4" s="1"/>
  <c r="K62" i="4"/>
  <c r="K66" i="4"/>
  <c r="M68" i="4"/>
  <c r="P68" i="4" s="1"/>
  <c r="K70" i="4"/>
  <c r="M72" i="4"/>
  <c r="P72" i="4" s="1"/>
  <c r="K74" i="4"/>
  <c r="M76" i="4"/>
  <c r="P76" i="4" s="1"/>
  <c r="K78" i="4"/>
  <c r="M80" i="4"/>
  <c r="P80" i="4" s="1"/>
  <c r="K82" i="4"/>
  <c r="M84" i="4"/>
  <c r="P84" i="4" s="1"/>
  <c r="K86" i="4"/>
  <c r="K90" i="4"/>
  <c r="K94" i="4"/>
  <c r="K98" i="4"/>
  <c r="M100" i="4"/>
  <c r="P100" i="4" s="1"/>
  <c r="K59" i="3"/>
  <c r="M57" i="3"/>
  <c r="P57" i="3" s="1"/>
  <c r="K55" i="3"/>
  <c r="M53" i="3"/>
  <c r="P53" i="3" s="1"/>
  <c r="K51" i="3"/>
  <c r="M49" i="3"/>
  <c r="P49" i="3" s="1"/>
  <c r="K47" i="3"/>
  <c r="K43" i="3"/>
  <c r="K39" i="3"/>
  <c r="K35" i="3"/>
  <c r="M33" i="3"/>
  <c r="P33" i="3" s="1"/>
  <c r="K31" i="3"/>
  <c r="K27" i="3"/>
  <c r="K23" i="3"/>
  <c r="M21" i="3"/>
  <c r="P21" i="3" s="1"/>
  <c r="K19" i="3"/>
  <c r="M17" i="3"/>
  <c r="P17" i="3" s="1"/>
  <c r="H15" i="3"/>
  <c r="L34" i="3" l="1"/>
  <c r="M34" i="3"/>
  <c r="N34" i="3"/>
  <c r="O34" i="3"/>
  <c r="L38" i="3"/>
  <c r="M38" i="3"/>
  <c r="N38" i="3"/>
  <c r="O38" i="3"/>
  <c r="L42" i="3"/>
  <c r="M42" i="3"/>
  <c r="N42" i="3"/>
  <c r="O42" i="3"/>
  <c r="L48" i="3"/>
  <c r="M48" i="3"/>
  <c r="N48" i="3"/>
  <c r="O48" i="3"/>
  <c r="L52" i="3"/>
  <c r="M52" i="3"/>
  <c r="N52" i="3"/>
  <c r="O52" i="3"/>
  <c r="L54" i="3"/>
  <c r="M54" i="3"/>
  <c r="N54" i="3"/>
  <c r="O54" i="3"/>
  <c r="L56" i="3"/>
  <c r="M56" i="3"/>
  <c r="N56" i="3"/>
  <c r="O56" i="3"/>
  <c r="L58" i="3"/>
  <c r="M58" i="3"/>
  <c r="N58" i="3"/>
  <c r="O58" i="3"/>
  <c r="L60" i="3"/>
  <c r="M60" i="3"/>
  <c r="N60" i="3"/>
  <c r="O60" i="3"/>
  <c r="O25" i="4"/>
  <c r="N25" i="4"/>
  <c r="L25" i="4"/>
  <c r="M25" i="4"/>
  <c r="P25" i="4" s="1"/>
  <c r="O28" i="4"/>
  <c r="N28" i="4"/>
  <c r="L28" i="4"/>
  <c r="M28" i="4"/>
  <c r="P28" i="4" s="1"/>
  <c r="O31" i="4"/>
  <c r="N31" i="4"/>
  <c r="L31" i="4"/>
  <c r="M31" i="4"/>
  <c r="P31" i="4" s="1"/>
  <c r="O39" i="4"/>
  <c r="N39" i="4"/>
  <c r="L39" i="4"/>
  <c r="M39" i="4"/>
  <c r="P39" i="4" s="1"/>
  <c r="O41" i="4"/>
  <c r="N41" i="4"/>
  <c r="L41" i="4"/>
  <c r="M41" i="4"/>
  <c r="P41" i="4" s="1"/>
  <c r="O44" i="4"/>
  <c r="N44" i="4"/>
  <c r="L44" i="4"/>
  <c r="M44" i="4"/>
  <c r="O79" i="4"/>
  <c r="N79" i="4"/>
  <c r="L79" i="4"/>
  <c r="M79" i="4"/>
  <c r="P79" i="4" s="1"/>
  <c r="O87" i="4"/>
  <c r="N87" i="4"/>
  <c r="L87" i="4"/>
  <c r="M87" i="4"/>
  <c r="P87" i="4" s="1"/>
  <c r="O33" i="5"/>
  <c r="N33" i="5"/>
  <c r="L33" i="5"/>
  <c r="M33" i="5"/>
  <c r="P33" i="5" s="1"/>
  <c r="O34" i="5"/>
  <c r="N34" i="5"/>
  <c r="L34" i="5"/>
  <c r="M34" i="5"/>
  <c r="P34" i="5" s="1"/>
  <c r="O35" i="5"/>
  <c r="N35" i="5"/>
  <c r="L35" i="5"/>
  <c r="M35" i="5"/>
  <c r="P35" i="5" s="1"/>
  <c r="O40" i="5"/>
  <c r="N40" i="5"/>
  <c r="L40" i="5"/>
  <c r="M40" i="5"/>
  <c r="P40" i="5" s="1"/>
  <c r="O45" i="5"/>
  <c r="N45" i="5"/>
  <c r="L45" i="5"/>
  <c r="M45" i="5"/>
  <c r="P45" i="5" s="1"/>
  <c r="O46" i="5"/>
  <c r="N46" i="5"/>
  <c r="L46" i="5"/>
  <c r="M46" i="5"/>
  <c r="P46" i="5" s="1"/>
  <c r="O51" i="5"/>
  <c r="N51" i="5"/>
  <c r="L51" i="5"/>
  <c r="M51" i="5"/>
  <c r="P51" i="5" s="1"/>
  <c r="O61" i="5"/>
  <c r="N61" i="5"/>
  <c r="L61" i="5"/>
  <c r="M61" i="5"/>
  <c r="P61" i="5" s="1"/>
  <c r="O65" i="5"/>
  <c r="N65" i="5"/>
  <c r="L65" i="5"/>
  <c r="M65" i="5"/>
  <c r="P65" i="5" s="1"/>
  <c r="O66" i="5"/>
  <c r="N66" i="5"/>
  <c r="L66" i="5"/>
  <c r="M66" i="5"/>
  <c r="P66" i="5" s="1"/>
  <c r="O68" i="5"/>
  <c r="N68" i="5"/>
  <c r="L68" i="5"/>
  <c r="M68" i="5"/>
  <c r="P68" i="5" s="1"/>
  <c r="O85" i="5"/>
  <c r="N85" i="5"/>
  <c r="L85" i="5"/>
  <c r="M85" i="5"/>
  <c r="P85" i="5" s="1"/>
  <c r="O98" i="5"/>
  <c r="N98" i="5"/>
  <c r="L98" i="5"/>
  <c r="M98" i="5"/>
  <c r="P98" i="5" s="1"/>
  <c r="O99" i="5"/>
  <c r="N99" i="5"/>
  <c r="L99" i="5"/>
  <c r="M99" i="5"/>
  <c r="P99" i="5" s="1"/>
  <c r="O101" i="5"/>
  <c r="N101" i="5"/>
  <c r="L101" i="5"/>
  <c r="M101" i="5"/>
  <c r="P101" i="5" s="1"/>
  <c r="O103" i="5"/>
  <c r="N103" i="5"/>
  <c r="L103" i="5"/>
  <c r="M103" i="5"/>
  <c r="P103" i="5" s="1"/>
  <c r="O108" i="5"/>
  <c r="N108" i="5"/>
  <c r="L108" i="5"/>
  <c r="M108" i="5"/>
  <c r="P108" i="5" s="1"/>
  <c r="O110" i="5"/>
  <c r="N110" i="5"/>
  <c r="L110" i="5"/>
  <c r="M110" i="5"/>
  <c r="P110" i="5" s="1"/>
  <c r="O115" i="5"/>
  <c r="N115" i="5"/>
  <c r="L115" i="5"/>
  <c r="M115" i="5"/>
  <c r="P115" i="5" s="1"/>
  <c r="O117" i="5"/>
  <c r="N117" i="5"/>
  <c r="L117" i="5"/>
  <c r="M117" i="5"/>
  <c r="P117" i="5" s="1"/>
  <c r="O119" i="5"/>
  <c r="N119" i="5"/>
  <c r="L119" i="5"/>
  <c r="M119" i="5"/>
  <c r="P119" i="5" s="1"/>
  <c r="O121" i="5"/>
  <c r="N121" i="5"/>
  <c r="L121" i="5"/>
  <c r="M121" i="5"/>
  <c r="P121" i="5" s="1"/>
  <c r="O123" i="5"/>
  <c r="N123" i="5"/>
  <c r="L123" i="5"/>
  <c r="M123" i="5"/>
  <c r="P123" i="5" s="1"/>
  <c r="O124" i="5"/>
  <c r="N124" i="5"/>
  <c r="L124" i="5"/>
  <c r="M124" i="5"/>
  <c r="P124" i="5" s="1"/>
  <c r="O129" i="5"/>
  <c r="N129" i="5"/>
  <c r="L129" i="5"/>
  <c r="M129" i="5"/>
  <c r="P129" i="5" s="1"/>
  <c r="O17" i="6"/>
  <c r="N17" i="6"/>
  <c r="L17" i="6"/>
  <c r="M17" i="6"/>
  <c r="O22" i="7"/>
  <c r="N22" i="7"/>
  <c r="L22" i="7"/>
  <c r="M22" i="7"/>
  <c r="O28" i="7"/>
  <c r="N28" i="7"/>
  <c r="L28" i="7"/>
  <c r="M28" i="7"/>
  <c r="O31" i="7"/>
  <c r="N31" i="7"/>
  <c r="L31" i="7"/>
  <c r="M31" i="7"/>
  <c r="O33" i="7"/>
  <c r="N33" i="7"/>
  <c r="L33" i="7"/>
  <c r="M33" i="7"/>
  <c r="O35" i="7"/>
  <c r="N35" i="7"/>
  <c r="L35" i="7"/>
  <c r="M35" i="7"/>
  <c r="O36" i="7"/>
  <c r="N36" i="7"/>
  <c r="L36" i="7"/>
  <c r="M36" i="7"/>
  <c r="O38" i="7"/>
  <c r="N38" i="7"/>
  <c r="L38" i="7"/>
  <c r="M38" i="7"/>
  <c r="O47" i="7"/>
  <c r="N47" i="7"/>
  <c r="L47" i="7"/>
  <c r="M47" i="7"/>
  <c r="O49" i="7"/>
  <c r="N49" i="7"/>
  <c r="L49" i="7"/>
  <c r="M49" i="7"/>
  <c r="O57" i="7"/>
  <c r="N57" i="7"/>
  <c r="L57" i="7"/>
  <c r="M57" i="7"/>
  <c r="O58" i="7"/>
  <c r="N58" i="7"/>
  <c r="L58" i="7"/>
  <c r="M58" i="7"/>
  <c r="O59" i="7"/>
  <c r="N59" i="7"/>
  <c r="L59" i="7"/>
  <c r="M59" i="7"/>
  <c r="O60" i="7"/>
  <c r="N60" i="7"/>
  <c r="L60" i="7"/>
  <c r="M60" i="7"/>
  <c r="O61" i="7"/>
  <c r="N61" i="7"/>
  <c r="L61" i="7"/>
  <c r="M61" i="7"/>
  <c r="O67" i="7"/>
  <c r="N67" i="7"/>
  <c r="L67" i="7"/>
  <c r="M67" i="7"/>
  <c r="O68" i="7"/>
  <c r="N68" i="7"/>
  <c r="L68" i="7"/>
  <c r="M68" i="7"/>
  <c r="O69" i="7"/>
  <c r="N69" i="7"/>
  <c r="L69" i="7"/>
  <c r="M69" i="7"/>
  <c r="O70" i="7"/>
  <c r="N70" i="7"/>
  <c r="L70" i="7"/>
  <c r="M70" i="7"/>
  <c r="O71" i="7"/>
  <c r="N71" i="7"/>
  <c r="L71" i="7"/>
  <c r="M71" i="7"/>
  <c r="O21" i="9"/>
  <c r="N21" i="9"/>
  <c r="L21" i="9"/>
  <c r="M21" i="9"/>
  <c r="O20" i="9"/>
  <c r="N20" i="9"/>
  <c r="L20" i="9"/>
  <c r="M20" i="9"/>
  <c r="P20" i="9" s="1"/>
  <c r="P21" i="9" l="1"/>
  <c r="P17" i="6"/>
  <c r="P44" i="4"/>
  <c r="P67" i="7"/>
  <c r="P60" i="7"/>
  <c r="P38" i="7"/>
  <c r="P35" i="7"/>
  <c r="P31" i="7"/>
  <c r="P22" i="7"/>
  <c r="P71" i="7"/>
  <c r="P49" i="7"/>
  <c r="P69" i="7"/>
  <c r="P58" i="7"/>
  <c r="P70" i="7"/>
  <c r="P68" i="7"/>
  <c r="P61" i="7"/>
  <c r="P59" i="7"/>
  <c r="P57" i="7"/>
  <c r="P47" i="7"/>
  <c r="P36" i="7"/>
  <c r="P33" i="7"/>
  <c r="P28" i="7"/>
  <c r="L41" i="3"/>
  <c r="N41" i="3"/>
  <c r="O41" i="3"/>
  <c r="M41" i="3"/>
  <c r="L23" i="3"/>
  <c r="N23" i="3"/>
  <c r="O23" i="3"/>
  <c r="M23" i="3"/>
  <c r="L25" i="3"/>
  <c r="N25" i="3"/>
  <c r="O25" i="3"/>
  <c r="M25" i="3"/>
  <c r="L22" i="3"/>
  <c r="M22" i="3"/>
  <c r="N22" i="3"/>
  <c r="O22" i="3"/>
  <c r="L26" i="3"/>
  <c r="M26" i="3"/>
  <c r="N26" i="3"/>
  <c r="O26" i="3"/>
  <c r="L45" i="3"/>
  <c r="N45" i="3"/>
  <c r="O45" i="3"/>
  <c r="M45" i="3"/>
  <c r="L61" i="3"/>
  <c r="N61" i="3"/>
  <c r="O61" i="3"/>
  <c r="M61" i="3"/>
  <c r="L37" i="3"/>
  <c r="N37" i="3"/>
  <c r="O37" i="3"/>
  <c r="M37" i="3"/>
  <c r="O91" i="4"/>
  <c r="N91" i="4"/>
  <c r="L91" i="4"/>
  <c r="M91" i="4"/>
  <c r="O88" i="4"/>
  <c r="N88" i="4"/>
  <c r="L88" i="4"/>
  <c r="M88" i="4"/>
  <c r="P88" i="4" s="1"/>
  <c r="O86" i="4"/>
  <c r="N86" i="4"/>
  <c r="L86" i="4"/>
  <c r="M86" i="4"/>
  <c r="O74" i="4"/>
  <c r="N74" i="4"/>
  <c r="L74" i="4"/>
  <c r="M74" i="4"/>
  <c r="P74" i="4" s="1"/>
  <c r="O61" i="4"/>
  <c r="N61" i="4"/>
  <c r="L61" i="4"/>
  <c r="M61" i="4"/>
  <c r="O47" i="4"/>
  <c r="N47" i="4"/>
  <c r="L47" i="4"/>
  <c r="M47" i="4"/>
  <c r="P47" i="4" s="1"/>
  <c r="O34" i="4"/>
  <c r="N34" i="4"/>
  <c r="L34" i="4"/>
  <c r="M34" i="4"/>
  <c r="O64" i="4"/>
  <c r="N64" i="4"/>
  <c r="L64" i="4"/>
  <c r="M64" i="4"/>
  <c r="P64" i="4" s="1"/>
  <c r="O66" i="4"/>
  <c r="N66" i="4"/>
  <c r="L66" i="4"/>
  <c r="M66" i="4"/>
  <c r="O65" i="4"/>
  <c r="N65" i="4"/>
  <c r="L65" i="4"/>
  <c r="M65" i="4"/>
  <c r="P65" i="4" s="1"/>
  <c r="O96" i="4"/>
  <c r="N96" i="4"/>
  <c r="L96" i="4"/>
  <c r="M96" i="4"/>
  <c r="O26" i="4"/>
  <c r="N26" i="4"/>
  <c r="L26" i="4"/>
  <c r="M26" i="4"/>
  <c r="P26" i="4" s="1"/>
  <c r="O24" i="4"/>
  <c r="N24" i="4"/>
  <c r="L24" i="4"/>
  <c r="M24" i="4"/>
  <c r="O82" i="4"/>
  <c r="N82" i="4"/>
  <c r="L82" i="4"/>
  <c r="M82" i="4"/>
  <c r="P82" i="4" s="1"/>
  <c r="O37" i="4"/>
  <c r="N37" i="4"/>
  <c r="L37" i="4"/>
  <c r="M37" i="4"/>
  <c r="O86" i="5"/>
  <c r="N86" i="5"/>
  <c r="L86" i="5"/>
  <c r="M86" i="5"/>
  <c r="P86" i="5" s="1"/>
  <c r="O38" i="5"/>
  <c r="N38" i="5"/>
  <c r="L38" i="5"/>
  <c r="M38" i="5"/>
  <c r="O89" i="5"/>
  <c r="N89" i="5"/>
  <c r="L89" i="5"/>
  <c r="M89" i="5"/>
  <c r="P89" i="5" s="1"/>
  <c r="O87" i="5"/>
  <c r="N87" i="5"/>
  <c r="L87" i="5"/>
  <c r="M87" i="5"/>
  <c r="O62" i="5"/>
  <c r="N62" i="5"/>
  <c r="L62" i="5"/>
  <c r="M62" i="5"/>
  <c r="P62" i="5" s="1"/>
  <c r="O47" i="5"/>
  <c r="N47" i="5"/>
  <c r="L47" i="5"/>
  <c r="M47" i="5"/>
  <c r="O39" i="5"/>
  <c r="N39" i="5"/>
  <c r="L39" i="5"/>
  <c r="M39" i="5"/>
  <c r="P39" i="5" s="1"/>
  <c r="O91" i="5"/>
  <c r="N91" i="5"/>
  <c r="L91" i="5"/>
  <c r="M91" i="5"/>
  <c r="O93" i="5"/>
  <c r="N93" i="5"/>
  <c r="L93" i="5"/>
  <c r="M93" i="5"/>
  <c r="P93" i="5" s="1"/>
  <c r="O77" i="5"/>
  <c r="N77" i="5"/>
  <c r="L77" i="5"/>
  <c r="M77" i="5"/>
  <c r="O75" i="5"/>
  <c r="N75" i="5"/>
  <c r="L75" i="5"/>
  <c r="M75" i="5"/>
  <c r="P75" i="5" s="1"/>
  <c r="O106" i="5"/>
  <c r="N106" i="5"/>
  <c r="L106" i="5"/>
  <c r="M106" i="5"/>
  <c r="O104" i="5"/>
  <c r="N104" i="5"/>
  <c r="L104" i="5"/>
  <c r="M104" i="5"/>
  <c r="P104" i="5" s="1"/>
  <c r="O102" i="5"/>
  <c r="N102" i="5"/>
  <c r="L102" i="5"/>
  <c r="M102" i="5"/>
  <c r="O83" i="5"/>
  <c r="N83" i="5"/>
  <c r="L83" i="5"/>
  <c r="M83" i="5"/>
  <c r="P83" i="5" s="1"/>
  <c r="O73" i="5"/>
  <c r="N73" i="5"/>
  <c r="L73" i="5"/>
  <c r="M73" i="5"/>
  <c r="O54" i="5"/>
  <c r="N54" i="5"/>
  <c r="L54" i="5"/>
  <c r="M54" i="5"/>
  <c r="P54" i="5" s="1"/>
  <c r="O50" i="5"/>
  <c r="N50" i="5"/>
  <c r="L50" i="5"/>
  <c r="M50" i="5"/>
  <c r="O82" i="5"/>
  <c r="N82" i="5"/>
  <c r="L82" i="5"/>
  <c r="M82" i="5"/>
  <c r="P82" i="5" s="1"/>
  <c r="O69" i="5"/>
  <c r="N69" i="5"/>
  <c r="L69" i="5"/>
  <c r="M69" i="5"/>
  <c r="O53" i="5"/>
  <c r="N53" i="5"/>
  <c r="L53" i="5"/>
  <c r="M53" i="5"/>
  <c r="P53" i="5" s="1"/>
  <c r="O20" i="6"/>
  <c r="N20" i="6"/>
  <c r="L20" i="6"/>
  <c r="M20" i="6"/>
  <c r="O19" i="6"/>
  <c r="N19" i="6"/>
  <c r="L19" i="6"/>
  <c r="M19" i="6"/>
  <c r="P19" i="6" s="1"/>
  <c r="O51" i="7"/>
  <c r="N51" i="7"/>
  <c r="L51" i="7"/>
  <c r="M51" i="7"/>
  <c r="O54" i="7"/>
  <c r="N54" i="7"/>
  <c r="L54" i="7"/>
  <c r="M54" i="7"/>
  <c r="O50" i="7"/>
  <c r="N50" i="7"/>
  <c r="L50" i="7"/>
  <c r="M50" i="7"/>
  <c r="O20" i="8"/>
  <c r="N20" i="8"/>
  <c r="L20" i="8"/>
  <c r="M20" i="8"/>
  <c r="O22" i="8"/>
  <c r="N22" i="8"/>
  <c r="L22" i="8"/>
  <c r="M22" i="8"/>
  <c r="O19" i="8"/>
  <c r="N19" i="8"/>
  <c r="L19" i="8"/>
  <c r="M19" i="8"/>
  <c r="O23" i="8"/>
  <c r="N23" i="8"/>
  <c r="L23" i="8"/>
  <c r="M23" i="8"/>
  <c r="O53" i="7"/>
  <c r="N53" i="7"/>
  <c r="L53" i="7"/>
  <c r="M53" i="7"/>
  <c r="O32" i="7"/>
  <c r="N32" i="7"/>
  <c r="L32" i="7"/>
  <c r="M32" i="7"/>
  <c r="O18" i="6"/>
  <c r="N18" i="6"/>
  <c r="L18" i="6"/>
  <c r="M18" i="6"/>
  <c r="P18" i="6" s="1"/>
  <c r="O111" i="5"/>
  <c r="N111" i="5"/>
  <c r="L111" i="5"/>
  <c r="M111" i="5"/>
  <c r="O90" i="5"/>
  <c r="N90" i="5"/>
  <c r="L90" i="5"/>
  <c r="M90" i="5"/>
  <c r="O74" i="5"/>
  <c r="N74" i="5"/>
  <c r="L74" i="5"/>
  <c r="M74" i="5"/>
  <c r="O71" i="5"/>
  <c r="N71" i="5"/>
  <c r="L71" i="5"/>
  <c r="M71" i="5"/>
  <c r="P60" i="3"/>
  <c r="P58" i="3"/>
  <c r="P56" i="3"/>
  <c r="P54" i="3"/>
  <c r="P52" i="3"/>
  <c r="P48" i="3"/>
  <c r="P42" i="3"/>
  <c r="P38" i="3"/>
  <c r="P34" i="3"/>
  <c r="P37" i="3" l="1"/>
  <c r="P45" i="3"/>
  <c r="P23" i="3"/>
  <c r="P111" i="5"/>
  <c r="P22" i="8"/>
  <c r="P20" i="6"/>
  <c r="P69" i="5"/>
  <c r="P50" i="5"/>
  <c r="P73" i="5"/>
  <c r="P102" i="5"/>
  <c r="P106" i="5"/>
  <c r="P77" i="5"/>
  <c r="P91" i="5"/>
  <c r="P47" i="5"/>
  <c r="P87" i="5"/>
  <c r="P38" i="5"/>
  <c r="P37" i="4"/>
  <c r="P24" i="4"/>
  <c r="P96" i="4"/>
  <c r="P74" i="5"/>
  <c r="P23" i="8"/>
  <c r="P19" i="8"/>
  <c r="P20" i="8"/>
  <c r="P32" i="7"/>
  <c r="P50" i="7"/>
  <c r="P51" i="7"/>
  <c r="P53" i="7"/>
  <c r="P54" i="7"/>
  <c r="P71" i="5"/>
  <c r="P90" i="5"/>
  <c r="P66" i="4"/>
  <c r="P34" i="4"/>
  <c r="P61" i="4"/>
  <c r="P86" i="4"/>
  <c r="P91" i="4"/>
  <c r="P61" i="3"/>
  <c r="P25" i="3"/>
  <c r="P41" i="3"/>
  <c r="L27" i="3"/>
  <c r="N27" i="3"/>
  <c r="O27" i="3"/>
  <c r="M27" i="3"/>
  <c r="P27" i="3" s="1"/>
  <c r="L29" i="3"/>
  <c r="N29" i="3"/>
  <c r="O29" i="3"/>
  <c r="M29" i="3"/>
  <c r="O70" i="4"/>
  <c r="N70" i="4"/>
  <c r="L70" i="4"/>
  <c r="M70" i="4"/>
  <c r="O71" i="4"/>
  <c r="N71" i="4"/>
  <c r="L71" i="4"/>
  <c r="M71" i="4"/>
  <c r="P71" i="4" s="1"/>
  <c r="O50" i="4"/>
  <c r="N50" i="4"/>
  <c r="L50" i="4"/>
  <c r="M50" i="4"/>
  <c r="O54" i="4"/>
  <c r="N54" i="4"/>
  <c r="L54" i="4"/>
  <c r="M54" i="4"/>
  <c r="P54" i="4" s="1"/>
  <c r="O51" i="4"/>
  <c r="N51" i="4"/>
  <c r="L51" i="4"/>
  <c r="M51" i="4"/>
  <c r="O53" i="4"/>
  <c r="N53" i="4"/>
  <c r="L53" i="4"/>
  <c r="M53" i="4"/>
  <c r="P53" i="4" s="1"/>
  <c r="O92" i="4"/>
  <c r="N92" i="4"/>
  <c r="L92" i="4"/>
  <c r="M92" i="4"/>
  <c r="O93" i="4"/>
  <c r="N93" i="4"/>
  <c r="L93" i="4"/>
  <c r="M93" i="4"/>
  <c r="P93" i="4" s="1"/>
  <c r="O78" i="5"/>
  <c r="N78" i="5"/>
  <c r="L78" i="5"/>
  <c r="M78" i="5"/>
  <c r="P78" i="5" s="1"/>
  <c r="O94" i="5"/>
  <c r="N94" i="5"/>
  <c r="L94" i="5"/>
  <c r="M94" i="5"/>
  <c r="O55" i="5"/>
  <c r="N55" i="5"/>
  <c r="L55" i="5"/>
  <c r="M55" i="5"/>
  <c r="P55" i="5" s="1"/>
  <c r="O22" i="6"/>
  <c r="N22" i="6"/>
  <c r="L22" i="6"/>
  <c r="M22" i="6"/>
  <c r="P22" i="6" s="1"/>
  <c r="O57" i="5"/>
  <c r="N57" i="5"/>
  <c r="L57" i="5"/>
  <c r="M57" i="5"/>
  <c r="P57" i="5" s="1"/>
  <c r="P26" i="3"/>
  <c r="P22" i="3"/>
  <c r="P29" i="3" l="1"/>
  <c r="P94" i="5"/>
  <c r="P92" i="4"/>
  <c r="P50" i="4"/>
  <c r="P70" i="4"/>
  <c r="P51" i="4"/>
  <c r="L30" i="3"/>
  <c r="M30" i="3"/>
  <c r="N30" i="3"/>
  <c r="O30" i="3"/>
  <c r="O55" i="4"/>
  <c r="N55" i="4"/>
  <c r="L55" i="4"/>
  <c r="M55" i="4"/>
  <c r="O58" i="5"/>
  <c r="N58" i="5"/>
  <c r="L58" i="5"/>
  <c r="M58" i="5"/>
  <c r="O24" i="6"/>
  <c r="N24" i="6"/>
  <c r="L24" i="6"/>
  <c r="M24" i="6"/>
  <c r="P24" i="6" s="1"/>
  <c r="O23" i="6"/>
  <c r="N23" i="6"/>
  <c r="L23" i="6"/>
  <c r="M23" i="6"/>
  <c r="P58" i="5" l="1"/>
  <c r="P23" i="6"/>
  <c r="P55" i="4"/>
  <c r="O58" i="4"/>
  <c r="N58" i="4"/>
  <c r="L58" i="4"/>
  <c r="M58" i="4"/>
  <c r="P58" i="4" s="1"/>
  <c r="P30" i="3"/>
  <c r="C143" i="5"/>
  <c r="C140" i="5"/>
  <c r="C135" i="5"/>
  <c r="C37" i="6"/>
  <c r="C34" i="6"/>
  <c r="C29" i="6"/>
  <c r="C83" i="7"/>
  <c r="C80" i="7"/>
  <c r="C75" i="7"/>
  <c r="C38" i="8"/>
  <c r="C35" i="8"/>
  <c r="C30" i="8"/>
  <c r="C36" i="9"/>
  <c r="C33" i="9"/>
  <c r="C28" i="9"/>
  <c r="C112" i="10"/>
  <c r="C109" i="10"/>
  <c r="C104" i="10"/>
  <c r="C88" i="11"/>
  <c r="C85" i="11"/>
  <c r="C80" i="11"/>
  <c r="C113" i="4"/>
  <c r="C110" i="4"/>
  <c r="C105" i="4"/>
  <c r="C73" i="3"/>
  <c r="C70" i="3"/>
  <c r="C65" i="3"/>
  <c r="A36" i="2"/>
  <c r="A138" i="5" s="1"/>
  <c r="P10" i="5" s="1"/>
  <c r="A68" i="3" l="1"/>
  <c r="P10" i="3" s="1"/>
  <c r="A107" i="10"/>
  <c r="P10" i="10" s="1"/>
  <c r="A33" i="8"/>
  <c r="P10" i="8" s="1"/>
  <c r="A32" i="6"/>
  <c r="P10" i="6" s="1"/>
  <c r="A108" i="4"/>
  <c r="P10" i="4" s="1"/>
  <c r="A83" i="11"/>
  <c r="P10" i="11" s="1"/>
  <c r="A31" i="9"/>
  <c r="P10" i="9" s="1"/>
  <c r="A78" i="7"/>
  <c r="P10" i="7" s="1"/>
  <c r="D9" i="2"/>
  <c r="D8" i="2"/>
  <c r="D7" i="2"/>
  <c r="D6" i="2"/>
  <c r="D7" i="11" l="1"/>
  <c r="D7" i="10"/>
  <c r="D7" i="9"/>
  <c r="D7" i="8"/>
  <c r="D7" i="7"/>
  <c r="D7" i="6"/>
  <c r="D7" i="5"/>
  <c r="D7" i="4"/>
  <c r="D8" i="11"/>
  <c r="D8" i="10"/>
  <c r="D8" i="9"/>
  <c r="D8" i="8"/>
  <c r="D8" i="7"/>
  <c r="D8" i="6"/>
  <c r="D8" i="5"/>
  <c r="D8" i="4"/>
  <c r="D5" i="11"/>
  <c r="D5" i="10"/>
  <c r="D5" i="9"/>
  <c r="D5" i="8"/>
  <c r="D5" i="7"/>
  <c r="D5" i="6"/>
  <c r="D5" i="5"/>
  <c r="D5" i="4"/>
  <c r="D6" i="11"/>
  <c r="D6" i="10"/>
  <c r="D6" i="9"/>
  <c r="D6" i="8"/>
  <c r="D6" i="7"/>
  <c r="D6" i="6"/>
  <c r="D6" i="5"/>
  <c r="D6" i="4"/>
  <c r="D6" i="3"/>
  <c r="D7" i="3"/>
  <c r="D5" i="3"/>
  <c r="D8" i="3"/>
  <c r="N14" i="4"/>
  <c r="C23" i="2"/>
  <c r="C22" i="2"/>
  <c r="C21" i="2"/>
  <c r="C20" i="2"/>
  <c r="C19" i="2"/>
  <c r="C18" i="2"/>
  <c r="C17" i="2"/>
  <c r="C16" i="2"/>
  <c r="C15" i="2"/>
  <c r="N14" i="5"/>
  <c r="L14" i="5"/>
  <c r="M14" i="5"/>
  <c r="L14" i="4"/>
  <c r="O14" i="4"/>
  <c r="N14" i="8" l="1"/>
  <c r="L14" i="8"/>
  <c r="M14" i="8"/>
  <c r="K14" i="4"/>
  <c r="K14" i="9"/>
  <c r="O14" i="9"/>
  <c r="O14" i="5"/>
  <c r="P14" i="5" s="1"/>
  <c r="L14" i="7"/>
  <c r="N14" i="7"/>
  <c r="L14" i="10"/>
  <c r="O14" i="10"/>
  <c r="O14" i="6"/>
  <c r="N14" i="6"/>
  <c r="L14" i="6"/>
  <c r="N14" i="10"/>
  <c r="M14" i="10"/>
  <c r="M14" i="4"/>
  <c r="P14" i="4" s="1"/>
  <c r="N132" i="5"/>
  <c r="G17" i="2" s="1"/>
  <c r="N14" i="9"/>
  <c r="L14" i="9"/>
  <c r="M14" i="9"/>
  <c r="K14" i="6"/>
  <c r="M14" i="6"/>
  <c r="L132" i="5"/>
  <c r="I17" i="2" s="1"/>
  <c r="O14" i="7"/>
  <c r="K14" i="10"/>
  <c r="K14" i="7"/>
  <c r="M14" i="7"/>
  <c r="N102" i="4"/>
  <c r="G16" i="2" s="1"/>
  <c r="L102" i="4"/>
  <c r="I16" i="2" s="1"/>
  <c r="P14" i="6" l="1"/>
  <c r="P14" i="10"/>
  <c r="O14" i="8"/>
  <c r="P14" i="8" s="1"/>
  <c r="N26" i="6"/>
  <c r="G18" i="2" s="1"/>
  <c r="L26" i="6"/>
  <c r="I18" i="2" s="1"/>
  <c r="N77" i="11"/>
  <c r="G23" i="2" s="1"/>
  <c r="N72" i="7"/>
  <c r="G19" i="2" s="1"/>
  <c r="L72" i="7"/>
  <c r="I19" i="2" s="1"/>
  <c r="N27" i="8"/>
  <c r="G20" i="2" s="1"/>
  <c r="L25" i="9"/>
  <c r="I21" i="2" s="1"/>
  <c r="L101" i="10"/>
  <c r="I22" i="2" s="1"/>
  <c r="P14" i="9"/>
  <c r="N25" i="9"/>
  <c r="G21" i="2" s="1"/>
  <c r="K14" i="5"/>
  <c r="N101" i="10"/>
  <c r="G22" i="2" s="1"/>
  <c r="L27" i="8"/>
  <c r="I20" i="2" s="1"/>
  <c r="L77" i="11"/>
  <c r="I23" i="2" s="1"/>
  <c r="M72" i="7"/>
  <c r="F19" i="2" s="1"/>
  <c r="P14" i="7"/>
  <c r="M25" i="9"/>
  <c r="F21" i="2" s="1"/>
  <c r="M26" i="6"/>
  <c r="F18" i="2" s="1"/>
  <c r="M132" i="5"/>
  <c r="F17" i="2" s="1"/>
  <c r="M27" i="8"/>
  <c r="F20" i="2" s="1"/>
  <c r="M102" i="4"/>
  <c r="F16" i="2" s="1"/>
  <c r="M101" i="10" l="1"/>
  <c r="F22" i="2" s="1"/>
  <c r="K14" i="8"/>
  <c r="M77" i="11"/>
  <c r="F23" i="2" s="1"/>
  <c r="O72" i="7"/>
  <c r="H19" i="2" s="1"/>
  <c r="P102" i="4"/>
  <c r="E16" i="2" s="1"/>
  <c r="O102" i="4"/>
  <c r="H16" i="2" s="1"/>
  <c r="O27" i="8"/>
  <c r="H20" i="2" s="1"/>
  <c r="P27" i="8"/>
  <c r="N9" i="8" s="1"/>
  <c r="O26" i="6"/>
  <c r="H18" i="2" s="1"/>
  <c r="O132" i="5"/>
  <c r="H17" i="2" s="1"/>
  <c r="P132" i="5"/>
  <c r="E17" i="2" s="1"/>
  <c r="P72" i="7"/>
  <c r="E19" i="2" s="1"/>
  <c r="P26" i="6"/>
  <c r="N9" i="6" s="1"/>
  <c r="O101" i="10" l="1"/>
  <c r="H22" i="2" s="1"/>
  <c r="P101" i="10"/>
  <c r="E22" i="2" s="1"/>
  <c r="N9" i="4"/>
  <c r="O25" i="9"/>
  <c r="H21" i="2" s="1"/>
  <c r="O77" i="11"/>
  <c r="H23" i="2" s="1"/>
  <c r="P25" i="9"/>
  <c r="N9" i="9" s="1"/>
  <c r="E18" i="2"/>
  <c r="N9" i="5"/>
  <c r="P77" i="11"/>
  <c r="E23" i="2" s="1"/>
  <c r="N9" i="7"/>
  <c r="E20" i="2"/>
  <c r="N9" i="10" l="1"/>
  <c r="E21" i="2"/>
  <c r="N9" i="11"/>
  <c r="N15" i="3" l="1"/>
  <c r="L15" i="3"/>
  <c r="N14" i="3"/>
  <c r="M14" i="3"/>
  <c r="L14" i="3"/>
  <c r="O15" i="3" l="1"/>
  <c r="O14" i="3"/>
  <c r="P14" i="3" s="1"/>
  <c r="L62" i="3"/>
  <c r="M15" i="3"/>
  <c r="N62" i="3"/>
  <c r="P15" i="3" l="1"/>
  <c r="G15" i="2"/>
  <c r="K15" i="3"/>
  <c r="K14" i="3"/>
  <c r="I15" i="2"/>
  <c r="M62" i="3"/>
  <c r="P62" i="3" l="1"/>
  <c r="O62" i="3"/>
  <c r="F15" i="2"/>
  <c r="H15" i="2" l="1"/>
  <c r="N9" i="3"/>
  <c r="E15" i="2"/>
  <c r="A15" i="2" l="1"/>
  <c r="D1" i="3" s="1"/>
  <c r="A17" i="2"/>
  <c r="A19" i="2"/>
  <c r="A16" i="2"/>
  <c r="A20" i="2"/>
  <c r="A23" i="2"/>
  <c r="A18" i="2"/>
  <c r="A22" i="2"/>
  <c r="A21" i="2"/>
  <c r="B15" i="2"/>
  <c r="I24" i="2"/>
  <c r="H24" i="2"/>
  <c r="G24" i="2"/>
  <c r="F24" i="2"/>
  <c r="E24" i="2"/>
  <c r="E27" i="2" s="1"/>
  <c r="D1" i="10" l="1"/>
  <c r="B22" i="2"/>
  <c r="B16" i="2"/>
  <c r="D1" i="4"/>
  <c r="B18" i="2"/>
  <c r="D1" i="6"/>
  <c r="B19" i="2"/>
  <c r="D1" i="7"/>
  <c r="B23" i="2"/>
  <c r="D1" i="11"/>
  <c r="B17" i="2"/>
  <c r="D1" i="5"/>
  <c r="B21" i="2"/>
  <c r="D1" i="9"/>
  <c r="B20" i="2"/>
  <c r="D1" i="8"/>
  <c r="D11" i="2"/>
  <c r="E25" i="2"/>
  <c r="E26" i="2" s="1"/>
  <c r="E28" i="2" l="1"/>
  <c r="D10" i="2" l="1"/>
  <c r="C19" i="1"/>
  <c r="C26" i="1" s="1"/>
  <c r="C28" i="1" s="1"/>
</calcChain>
</file>

<file path=xl/sharedStrings.xml><?xml version="1.0" encoding="utf-8"?>
<sst xmlns="http://schemas.openxmlformats.org/spreadsheetml/2006/main" count="1314" uniqueCount="435">
  <si>
    <t>APSTIPRINU</t>
  </si>
  <si>
    <t>(pasūtītāja paraksts un tā atsifrējums)</t>
  </si>
  <si>
    <t>Z.v.</t>
  </si>
  <si>
    <t>____________.gada____.____________</t>
  </si>
  <si>
    <t>Būvniecības koptāme</t>
  </si>
  <si>
    <t>Attiecināmās izmaksas</t>
  </si>
  <si>
    <t xml:space="preserve">Būves nosaukums: </t>
  </si>
  <si>
    <t>Daudzdzīvokļu dzīvojamās mājas vienkāršotas fasādes atjaunošana</t>
  </si>
  <si>
    <t xml:space="preserve">Objekta nosaukums: </t>
  </si>
  <si>
    <t>Daudzdzīvokļu dzīvojamās mājas, Kooperatīva ielā 10, Jelgavā vienkāršotas fasādes atjaunošana</t>
  </si>
  <si>
    <t xml:space="preserve">Objekta adrese: </t>
  </si>
  <si>
    <t>Kooperatīva iela 10, Jelgava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</si>
  <si>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</si>
  <si>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</si>
  <si>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</si>
  <si>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</si>
  <si>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</si>
  <si>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</si>
  <si>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</si>
  <si>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</si>
  <si>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Sertifikāta Nr.</t>
  </si>
  <si>
    <t>Tāme sastādīta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</si>
  <si>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</si>
  <si>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</si>
  <si>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</si>
  <si>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</si>
  <si>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</si>
  <si>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</si>
  <si>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</si>
  <si>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</si>
  <si>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</si>
  <si>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</si>
  <si>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</si>
  <si>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</si>
  <si>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</si>
  <si>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</si>
  <si>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</si>
  <si>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</si>
  <si>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</si>
  <si>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</si>
  <si>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</si>
  <si>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</si>
  <si>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</si>
  <si>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</si>
  <si>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</si>
  <si>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Ieejas mezgla atjaunošana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</si>
  <si>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</si>
  <si>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</si>
  <si>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</si>
  <si>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</si>
  <si>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</si>
  <si>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</si>
  <si>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</si>
  <si>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</si>
  <si>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</si>
  <si>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</si>
  <si>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</si>
  <si>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</si>
  <si>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</si>
  <si>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Demontāžas darbi</t>
  </si>
  <si>
    <t>Jumtiņa esošā seguma demontāža ieskaitot pieslēguma elementus</t>
  </si>
  <si>
    <t>m2</t>
  </si>
  <si>
    <t>Esošā betona lieveņa demontāža</t>
  </si>
  <si>
    <t>m3</t>
  </si>
  <si>
    <t>Tranšejas rakšana grunts maiņai</t>
  </si>
  <si>
    <t>Esošā grunts iekraušana un izvēšana no objekta</t>
  </si>
  <si>
    <t>Jumtiņa atjaunošana no apakšās</t>
  </si>
  <si>
    <t>Ieejas jumtiņa betona virsmas gruntēšana</t>
  </si>
  <si>
    <t>Jumtiņa virsmas no apakšas un malām armēšana ar stikla šķiedras sietu</t>
  </si>
  <si>
    <t>stiklašķiedras siets Baumit Startex 160g/m2 (Baumit vai ekvivalents)</t>
  </si>
  <si>
    <t>līmjava Baumit ProContact (Baumit vai ekvivalents)</t>
  </si>
  <si>
    <t>kg</t>
  </si>
  <si>
    <t>palīgmateriāli (līmlentes, stūra līstes)</t>
  </si>
  <si>
    <t>kompl</t>
  </si>
  <si>
    <t>grunts pirms dekoratīvā apmetuma Baumit UniPrimer (Baumit vai ekvivalents)</t>
  </si>
  <si>
    <t>Dekoratīvā apmetumu iestrāde virsmai</t>
  </si>
  <si>
    <t>dekoratīvais apmetums Baumit EdelPutz Spezial Natur 2.0 mm (Baumit vai ekvivalents)</t>
  </si>
  <si>
    <t>palīgmateriāli (līmlentes)</t>
  </si>
  <si>
    <t>Virsmas gruntēšana un krāsošana</t>
  </si>
  <si>
    <t>krāsa tonēta Baumit SilikatColor (Baumit vai ekvivalents) (krāsu saskaņojot ar pasūtītāju)</t>
  </si>
  <si>
    <t>l</t>
  </si>
  <si>
    <t>Jumtiņa seguma atjaunošana</t>
  </si>
  <si>
    <t>Koka karkasa izbūve jumtiņam</t>
  </si>
  <si>
    <t>impregnēts kokmateriāls</t>
  </si>
  <si>
    <t>stiprinājuma elementi</t>
  </si>
  <si>
    <t>Jumtiņa siltināšana ar siltumizolāciju lēzenajiem jumtiem</t>
  </si>
  <si>
    <t>lēzeno jumta akmens vate 30kPa (λ=0,036 W/m*K) 50 mm biezumā (vai ekvivalents)</t>
  </si>
  <si>
    <t>lēzeno jumta akmens vate 50kPa (λ=0,038 W/m*K) 40 mm biezumā (vai ekvivalents)</t>
  </si>
  <si>
    <t>palīgmateriāli</t>
  </si>
  <si>
    <t>Jumta seguma ieklāšana jumtiņām</t>
  </si>
  <si>
    <t>TEHNOELAST K-MS 170/4000 uzkaus.ruber apakšklājs (TECHNONICOL vai ekvivalents)</t>
  </si>
  <si>
    <t>TEHNOELAST K-PS 170/5000 uzkaus.ruber virsklājs (TECHNONICOL vai ekvivalents)</t>
  </si>
  <si>
    <t>palīgmateriāli (gāze, dībeļi, diegi šuvēm)</t>
  </si>
  <si>
    <t>Skārda elementu ieklāšana</t>
  </si>
  <si>
    <t>m</t>
  </si>
  <si>
    <t>skārds ar PE pārklājumu (vai ekvivalents)</t>
  </si>
  <si>
    <t>Lietus ūdens tekņu un notekas izbūve jumtiņam</t>
  </si>
  <si>
    <t>skārds ar PE pārklājumu, apaļa šķērsgriezuma tekne un noteka D100 (vai ekvivalents)</t>
  </si>
  <si>
    <t>kompl.</t>
  </si>
  <si>
    <t>Lieveņu izbūve</t>
  </si>
  <si>
    <t>Aizbērt tranšeju ap pamatiem ar pievesto grunti, to blīvējot</t>
  </si>
  <si>
    <t>drenējoša smilts (filtrācijas koef.&gt;1m/dnn) (vai ekvivalents)</t>
  </si>
  <si>
    <t>Aizbērt tranšeju ap pamatiem ar dolomīta šķembām 150 mm biezumā, tās blīvējot</t>
  </si>
  <si>
    <t>dolomīta šķembas (fr.16-45 mm) 150 mm (vai ekvivalents)</t>
  </si>
  <si>
    <t>Aizbērt tranšeju ap pamatiem ar drenējoša smilts (filtrācijas koef.&gt;1m/dnn) 50 mm biezumā, tās blīvējot</t>
  </si>
  <si>
    <t>drenējoša smilts (filtrācijas koef.&gt;1m/dnn) 50 mm (vai ekvivalents)</t>
  </si>
  <si>
    <t>Bruģakmens apamales izveide</t>
  </si>
  <si>
    <t>bruģakmens 60 mm (vai ekvivalents)</t>
  </si>
  <si>
    <t>Betona ietvju apmales izbūve uz betons sagataves kārtas</t>
  </si>
  <si>
    <t>betons C8/10 (vai ekvivalents)</t>
  </si>
  <si>
    <t>betona ietvju apmale BR.100.20.8 (vai ekvivalents)</t>
  </si>
  <si>
    <t>Sertifikāta Nr</t>
  </si>
  <si>
    <t>Jumta atjaunošanas darbi</t>
  </si>
  <si>
    <t>Esošā jumta seguma un bojāto pieslēguma vietas demontāža, virsmas attīrīšana ieskaitot kāpņu telpas jumta virsmu</t>
  </si>
  <si>
    <t>Jumta seguma mazgāšana ar augstspiediena mazgātāju ieskaitot kāpņu telpas jumta virsmu</t>
  </si>
  <si>
    <t>Jumta skārda elementu demontāža ieskaitot kāpņu telpas jumta virsmu</t>
  </si>
  <si>
    <t>Esošo lietus ūdens novadīšanas sistēmas demotāža</t>
  </si>
  <si>
    <t>Esošo bēniņu lūkas demontāža</t>
  </si>
  <si>
    <t>Televīzijas antenu sakārtošana uz ēkas jumta un fasādes, pēc nepieicešamības demontējot tos</t>
  </si>
  <si>
    <t>gab</t>
  </si>
  <si>
    <t xml:space="preserve">Materiālu celšana uz un no ēkas </t>
  </si>
  <si>
    <t>obj.</t>
  </si>
  <si>
    <t>Jumta seguma atjaunošana</t>
  </si>
  <si>
    <t>Parapeta paaugstināšana virs jumta seguma no keramzītblokiem, enkurojot katru otru bloku pie esošā ķieģeļu mūra parapeta</t>
  </si>
  <si>
    <t>keramzītbloks (vai ekvivalents)</t>
  </si>
  <si>
    <t>tērauda stiegrojums B500A ∅8 L=500 mm (vai ekvivalents)</t>
  </si>
  <si>
    <t>mūrjavas M100 (vai ekvivalents)</t>
  </si>
  <si>
    <t>Impregnēta koka brusa 50 x 80 mm montāža lāseņa stiprināšanai un parapeta slīpuma izveidošanai,  solis līdz 600 mm,</t>
  </si>
  <si>
    <r>
      <t>impregnēts kokmateriāls 50x80 mm</t>
    </r>
    <r>
      <rPr>
        <sz val="10"/>
        <color theme="1"/>
        <rFont val="Arial"/>
        <family val="2"/>
      </rPr>
      <t xml:space="preserve"> (vai ekvivalents)</t>
    </r>
  </si>
  <si>
    <t>Parapeta siltināšana ar akmens vati λ ≤ 0.036 W/(m*K), papildus stiprinot ar dībeļiem</t>
  </si>
  <si>
    <t>akmens vate (λd=0,036 W/m*K) 50mm (vai ekvivalents)</t>
  </si>
  <si>
    <t>Mitrumizturīga finiera lokšņu apšuvums 9 mm parapetam</t>
  </si>
  <si>
    <t>mitrumizturīga finiera loksne 9 mm (vai ekvivalents)</t>
  </si>
  <si>
    <t>Pamatnes izbuve no keramzītblokiem, enkurojot katru bloku pie esošas jumta konstrukcijas saskaņā ar AR-16</t>
  </si>
  <si>
    <t>Koka brusas 50x100mm izbūve jumta dzegai</t>
  </si>
  <si>
    <t>impregnēts kokmateriāls 50x100 mm (vai ekvivalents)</t>
  </si>
  <si>
    <t>OSB lokšņu apšuvums dzegai</t>
  </si>
  <si>
    <t>OSB-3 loksne 12 mm (vai ekvivalents)</t>
  </si>
  <si>
    <t>Dzegas siltināšana ar 50 mm akmens vati, stiprinot to pie izbūvēta koka karkasa</t>
  </si>
  <si>
    <t>Siltinājuma armēšana ar stikla šķiedras sietu</t>
  </si>
  <si>
    <t xml:space="preserve"> līmjava Baumit ProContact (Baumit vai ekvivalents)</t>
  </si>
  <si>
    <t xml:space="preserve"> krāsa tonēta Baumit SilikatColor (Baumit vai ekvivalents) (krāsu saskaņojot ar pasūtītāju)</t>
  </si>
  <si>
    <t>Ventilācijas kanālu virmsas papildus siltināšana ar 50 mm akmens vati, papildus stiprinot ar dībeļiem</t>
  </si>
  <si>
    <t>Jumta siltināšana ar siltumizolāciju lēzenajiem jumtiem (deflektoru izvietojums atbisltoši ražotāja norādījumiem)</t>
  </si>
  <si>
    <t>lēzeno jumta akmens vate 30kPa (λ=0,036 W/m*K) 160 mm biezumā (vai ekvivalents)</t>
  </si>
  <si>
    <t>ventilācijas izvads plakaniem jumtiem (deflektors)</t>
  </si>
  <si>
    <t xml:space="preserve">Jumta seguma ieklāšana ieskaitot ventilācijas kanālu un parapeta virsmu </t>
  </si>
  <si>
    <t>TEHNOELAST K-MS 170/4000 EPP uzkaus.ruber apakšklājs (TechnoNICOL vai ekvivalents)</t>
  </si>
  <si>
    <t>TEHNOELAST K-PS 170/5000 EKP uzkaus.ruber virsklājs (TechnoNICOL vai ekvivalents)</t>
  </si>
  <si>
    <t>Skārda elementu ieklāšana dzegai un parapetam</t>
  </si>
  <si>
    <t>palīgmateriāli (silikons, mastika, skrūves)</t>
  </si>
  <si>
    <t>Jumta drošības barjera izbūve saskaņā ar AR-16</t>
  </si>
  <si>
    <t>Jumta lietus ūdens novadīšanas sistēma</t>
  </si>
  <si>
    <t>Lietus ūdens notekreņu izbūve jumtam</t>
  </si>
  <si>
    <t>skārds ar PE pārklājumu, apaļa šķērsgriezuma notekrene D100 (vai ekvivalents)</t>
  </si>
  <si>
    <t>stiprinājumi, palīgmateriāli</t>
  </si>
  <si>
    <t>Lietus ūdens notekcauruļu izbūve jumtam</t>
  </si>
  <si>
    <t>skārds ar PE pārklājumu, apaļa šķērsgriezuma notekcaurule D100 (vai ekvivalents)</t>
  </si>
  <si>
    <t>Jumta seguma atjaunošana virs kāpņu telpām</t>
  </si>
  <si>
    <t>Dažādi darbi</t>
  </si>
  <si>
    <t>Jumta lūkas pacelšana</t>
  </si>
  <si>
    <t xml:space="preserve">Jumta lūkas OMEGA STN Termo EI30 (vai ekvivalents) iebūve, nodrošinot U=1,6 W/m2K </t>
  </si>
  <si>
    <t>Esošās jumta kāpnes atjaunošana, gruntēšana un krāsošana</t>
  </si>
  <si>
    <t>Siltināšanas un apdares darbi</t>
  </si>
  <si>
    <t>Demontāžas un sagatavošanas darbi</t>
  </si>
  <si>
    <t>Sastatņu montāžā, demontāža, īre</t>
  </si>
  <si>
    <t>Drošības tīkla (SCAFFOLD-NET 70 vai ekvivalents, fasādes aizsargsiets) uzstādīšana</t>
  </si>
  <si>
    <t xml:space="preserve">Esošās apmalītes demontāža </t>
  </si>
  <si>
    <t>Kabeļu sakārtošana uz fasādēm</t>
  </si>
  <si>
    <t>Ēkas visu dzelzsbetona paneļu atsegto stiegrojumu attīrīt no korozijas, astrādāt ar pretkorozijas līdzekli un aizsegt ar remonta sastāvu</t>
  </si>
  <si>
    <t>Esošās pagraba dzelzsbetona gaismas šahtas demontāža</t>
  </si>
  <si>
    <t>Fasādes ķieģeļu virsmas labošana, atslāņojošo ķieģeļu demontāža, apmetuma veidošana</t>
  </si>
  <si>
    <t>Lodžijas esošās norobežojošas konstrukcijas demontāža</t>
  </si>
  <si>
    <t>Esošās fasādes un ailas virsmas gruntēšana</t>
  </si>
  <si>
    <t>Esošās fasādes virsmas līdzināšana pēc nepieciešamības</t>
  </si>
  <si>
    <t>Esošās zibensaizsardzības zemējuma pretestības mērīšana</t>
  </si>
  <si>
    <t>Esošās zibenaizsardzības pārnešana (demontāža) virs siltumziolācijas</t>
  </si>
  <si>
    <t>Esošās elektrosadales skapja nobīde no fasādes</t>
  </si>
  <si>
    <t>Būvgružu savākšana, utilizācija</t>
  </si>
  <si>
    <t>Mūrēšanas darbi</t>
  </si>
  <si>
    <t>Pargaba logu ailas samazināšana un ailas aizmūrēšana saskaņā ar AR-12</t>
  </si>
  <si>
    <t>gāzbetona bloki Texoblock b=100mm (Texoblock vai ekvivalents)</t>
  </si>
  <si>
    <t>gāzbetona TexoBLOCK līme (vai ekvivalents)</t>
  </si>
  <si>
    <t>Armatūra A-III, ø 8mm</t>
  </si>
  <si>
    <t>Lodžijas norobežojošas konstrukcijas izbūve saskaņā ar AR-15</t>
  </si>
  <si>
    <t>gāzbetona bloki Texoblock b=200mm (Texoblock vai ekvivalents)</t>
  </si>
  <si>
    <t>Cokola siltināšana pa perimetru</t>
  </si>
  <si>
    <t>Vertikālās hidroizolācijas veidošana pamatu un cokola virsmai</t>
  </si>
  <si>
    <t>Pamatu un cokola virsmas siltināšana ar putupolistirolu b=100mm un pamatu izvirzījumu siltināšana ar putupolistirolu b=50mm uz poliuretānas līmes, papildus stiprinot ar dībeļiem</t>
  </si>
  <si>
    <t>ekstrudētais putupolistirols (λd=0,038 W/m*K) 100mm vai ekvivalents</t>
  </si>
  <si>
    <t>ekstrudētais putupolistirols (λd=0,038 W/m*K) 50mm vai ekvivalents</t>
  </si>
  <si>
    <t>līmjava Baumit BituFix 2K (Baumit vai ekvivalents)</t>
  </si>
  <si>
    <t>palīgmateriāli (dībeļi u.c.)</t>
  </si>
  <si>
    <t>Siltinājuma armēšana ar stikla šķiedras sietu cokola virsmai</t>
  </si>
  <si>
    <t>grunts zem apmetuma Baumit UniPrimer (Baumit vai ekvivalents)</t>
  </si>
  <si>
    <t>Dekoratīvā apmetumu iestrāde cokola virsmai</t>
  </si>
  <si>
    <t>Cokola virsmas gruntēšana un krāsošana</t>
  </si>
  <si>
    <t>krāsa tonēta Baumit GranoporColor (Baumit vai ekvivalents) (krāsu saskaņojot ar pasūtītāju)</t>
  </si>
  <si>
    <t>Fasādes siltināšana</t>
  </si>
  <si>
    <t>Iebūvēt metāla cokola profillīsti</t>
  </si>
  <si>
    <t>EJOT alumīnija cokola profils (vai ekvivalents)</t>
  </si>
  <si>
    <t>palīgmateriāli, stiprinājumi</t>
  </si>
  <si>
    <t>Ārsienas virsmas siltināšana ar fasādes siltumizolācijas plātnēm b=150mm uz līmjavas kārtas, papildus stiprinot ar dībeļiem</t>
  </si>
  <si>
    <t>akmens vate (λd=0,036 W/m*K) 150mm</t>
  </si>
  <si>
    <t>Siltinājuma armēšana ar stikla šķiedras sietu fasādes virsmai</t>
  </si>
  <si>
    <t>EJOT profils 815 cokols plus vai ekvivalents</t>
  </si>
  <si>
    <t>Dekoratīvā apmetumu iestrāde fasādes virsmai</t>
  </si>
  <si>
    <t>Fasādes virsmas gruntēšana un krāsošana</t>
  </si>
  <si>
    <t>Pirmā stāva zem lodžijas siltināšana</t>
  </si>
  <si>
    <t>Lodžijas virsmas siltināšana ar fasādes siltumizolācijas plātnēm b=150mm uz līmjavas kārtas, papildus stiprinot ar dībeļiem</t>
  </si>
  <si>
    <t>putupolistirols (λd=0,036 W/m*K) 150mm (vai ekvivalents)</t>
  </si>
  <si>
    <t>Siltinājuma armēšana ar stikla šķiedras sietu virsmai</t>
  </si>
  <si>
    <t>Dekoratīvā apmetumu iestrāde fasādes virsmai ieskaitot lodžijas norobežojošās konstrukcijas virsmu</t>
  </si>
  <si>
    <t>Fasādes virsmas gruntēšana un krāsošana ieskaitot lodžijas norobežojošās konstrukcijas virsmu</t>
  </si>
  <si>
    <t>Logu un durvju aiļu malu apdare</t>
  </si>
  <si>
    <t>Logu un durvju aiļu malu siltināšana ar 30 mm akmens vati uz līmjavas kārtas</t>
  </si>
  <si>
    <t>akmens vate (λd=0,037 W/m*K) 30mm (vai ekvivalents)</t>
  </si>
  <si>
    <t>Siltinājuma armēšana ar stikla šķiedras sietu logu un durvju aiļu malām</t>
  </si>
  <si>
    <t>EJOT PVC profili (vai ekvivalents) logu un durvju pieslēguma vietam pa perimetru</t>
  </si>
  <si>
    <t>Dekoratīvā apmetumu iestrāde logu un durvju aiļu malām</t>
  </si>
  <si>
    <t>Logu un durvju aiļu malu virsmas gruntēšana un krāsošana</t>
  </si>
  <si>
    <t>Pamatu apmalītes atjaunošana</t>
  </si>
  <si>
    <t>Pagraba ventilācijas restes R1 (400x1350mm) montāža ieskaitot koka brusas restes stiprināšanai</t>
  </si>
  <si>
    <t>Mūrētas virsmas apdare no iekšpuses pagrabā</t>
  </si>
  <si>
    <t>Iesegt ar dekoratīvo skārdu ārējās palodzes</t>
  </si>
  <si>
    <t>Fasādes sakārtošana (karoga kāta turētāja, mājas Nr. u.c.)</t>
  </si>
  <si>
    <t>Pagraba griestu atjaunošanas darbi</t>
  </si>
  <si>
    <t>Elektroinstalācijas pagaidu pārnešana</t>
  </si>
  <si>
    <t>Pagraba siltināšana</t>
  </si>
  <si>
    <t>Esošās pagraba griestu virsmas gruntēšana</t>
  </si>
  <si>
    <t>Siltumizolācijas pielīmēšana pagraba pārsegumam</t>
  </si>
  <si>
    <t>putupolistirols (λd=0,036 W/m*K) 100mm vai ekvivalents</t>
  </si>
  <si>
    <t>Logu un durvju maiņa</t>
  </si>
  <si>
    <t>Esošo koka logu demontāža dzīvokļos</t>
  </si>
  <si>
    <t>Esošo pagraba logu demontāža</t>
  </si>
  <si>
    <t>Esošo lodžijas aizstiklojumu demontāža</t>
  </si>
  <si>
    <t>Skārda palodžu elementu demontāža visai ēkai</t>
  </si>
  <si>
    <t>Esošās ieejas ārdurvju demontāža</t>
  </si>
  <si>
    <t>Esošās pagraba ārdurvju demontāža</t>
  </si>
  <si>
    <t>Logu montāža dzīvokļos</t>
  </si>
  <si>
    <t>PVC logu bloku montāža dzīvokļos veramus, atgāžamus, saglabājot rūtojumu</t>
  </si>
  <si>
    <t>gb</t>
  </si>
  <si>
    <t>PVC konstrukcijas logi L-1 (1450x1150) U=1,25 W/(m²K) (vai ekvivalents)</t>
  </si>
  <si>
    <t>PVC konstrukcijas logi L-2 (1450x800) U=1,25 W/(m²K) (vai ekvivalents)</t>
  </si>
  <si>
    <t>stiprinājuma elementi (silikons, skrūves)</t>
  </si>
  <si>
    <t>blīvējuma materiāli (celtniecības putas)</t>
  </si>
  <si>
    <t>MDF palodžu uzstādīšana izolējot palodžu pamatni</t>
  </si>
  <si>
    <t>MDF palodze balta matēta (vai ekvivalents)</t>
  </si>
  <si>
    <t>stiprinājuma elemetni (silikons, skrūves, celtniecības putas, putuplasts)</t>
  </si>
  <si>
    <t>Sānu virsmu apdare ap logiem no iekšpuses</t>
  </si>
  <si>
    <t>ģipšk/loksne GKB 12.5 mm (vai ekvivalents)</t>
  </si>
  <si>
    <t>līme ģipškartonam KNAUF Perflix vai ekvivalents</t>
  </si>
  <si>
    <t>Sakret LH Universālā špakteļtepe vai ekvivalents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</si>
  <si>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</si>
  <si>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</si>
  <si>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</si>
  <si>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Logu montāža lodžijās</t>
  </si>
  <si>
    <t>PVC konstrukcijas lodžijas logu montāža veramus, atgāžamus ieskaitot esošo PVC logu montāža</t>
  </si>
  <si>
    <t>PVC konstrukcijas logi BL-1 (1500x6030) U=1,3 W/(m²K) (vai ekvivalents)</t>
  </si>
  <si>
    <t>PVC konstrukcijas logi BL-2 (1500x5965) U=1,3 W/(m²K) (vai ekvivalents)</t>
  </si>
  <si>
    <t>PVC konstrukcijas logi BL-3 (1500x6075) U=1,3 W/(m²K) (vai ekvivalents)</t>
  </si>
  <si>
    <t>PVC konstrukcijas logi BL-4 (1500x5900) U=1,3 W/(m²K) (vai ekvivalents)</t>
  </si>
  <si>
    <t>PVC konstrukcijas logi BL-5 (1500x3000) U=1,3 W/(m²K) (vai ekvivalents)</t>
  </si>
  <si>
    <t>Sānu virsmu apdare zem logiem no iekšpuses</t>
  </si>
  <si>
    <t>rupjā tepe ROTBAND ģipša apmetums KNAUF vai ekvivalents</t>
  </si>
  <si>
    <t>smalkā špaktele Weber LR+ vai ekvivalents</t>
  </si>
  <si>
    <t>Durvju atjaunošana</t>
  </si>
  <si>
    <t>Jauno tērauda konstrukcijas ārduvju montāža ieejas mezglā ieskaitot atduras ierīkošanu</t>
  </si>
  <si>
    <t>tērauda konstrukcijas durvis D1 (1200x2200) U≤1.8 W/(m2*K) (vai ekvivalents)</t>
  </si>
  <si>
    <t>durvju aizvērējs GEZE TS2000 V BC vai ekvivalents</t>
  </si>
  <si>
    <t>blīvējuma materiāli</t>
  </si>
  <si>
    <t>furnitūra un rokturis</t>
  </si>
  <si>
    <t>Ārdurvju aprīkošana ar koda sistēmu ieskaitot pieslēgšanu, sistēmas programmas palaišanu</t>
  </si>
  <si>
    <t>koda sistēma LASKOMEX CD-2513TP INOX vai ekvivalents</t>
  </si>
  <si>
    <t>čips (breloks)</t>
  </si>
  <si>
    <t>barošanas sistēmas materiāli</t>
  </si>
  <si>
    <t>Jauno tērauda konstrukcijas ārduvju montāža pagrabā ieskaitot atduras ierīkošanu</t>
  </si>
  <si>
    <t>tērauda konstrukcijas durvis D2 (980x2200) U≤1.8 W/(m2*K) (vai ekvivalents)</t>
  </si>
  <si>
    <t>Iekšējie apdares darbi</t>
  </si>
  <si>
    <t>Logu un durvju nosegšana ar plēvi un aplīmēšana</t>
  </si>
  <si>
    <t>Esošo sienu un griestu tīrīšana un mazgāšana</t>
  </si>
  <si>
    <t>Kāpņu telpas remonts</t>
  </si>
  <si>
    <t>Virsmu apdare no iekšpuses tajā skaitā griesti</t>
  </si>
  <si>
    <t>Kāpņu margu atjaunošana un PVC lentera uzstādīšana</t>
  </si>
  <si>
    <t>Telekomunikāciju un citu vadu nosegšana</t>
  </si>
  <si>
    <t>Esošo betona grīdu, kāpņu un laidu remonts, izlīdzināšana, seguma ieklāšana ar nodilumizturīgo krāsu</t>
  </si>
  <si>
    <t>Ventilācijas atjaunošanas darbi</t>
  </si>
  <si>
    <t>Esošās ventilācijas šahtas betona cepurīti demontāža</t>
  </si>
  <si>
    <t xml:space="preserve">Esošās ventilācijas šahtas divas ķieģeļu kārtas demontāža </t>
  </si>
  <si>
    <t>Ventilācijas izbūve</t>
  </si>
  <si>
    <t>Dabīgās ventilācijas kanālu tīrīšana, un vilkmes pārbaude ar atzinumu</t>
  </si>
  <si>
    <t>Ventilācijas izvadu pārmūrēšana un paaugstināšana</t>
  </si>
  <si>
    <t>pilnie apdares ķieģeļi paredzēti skursteņa virsjumta daļas mūrēšanai (vai ekvivalents)</t>
  </si>
  <si>
    <t>mūrjava (vai ekvivalents)</t>
  </si>
  <si>
    <t>Dabīgās ventilācijas izvadu aprīkošana ar pasīvās ventilācijas deflektoriem</t>
  </si>
  <si>
    <t>Dabīgās ventilācijas pieplūdes sistēmas VENTSYS uzstādīšana dzīvokļos (vai ekvivalents)</t>
  </si>
  <si>
    <t>Ūdensapgādes un kanalizācijas sistēmas atjaunošana</t>
  </si>
  <si>
    <t>Esošās ūdensapgādes sistēmas demontāža</t>
  </si>
  <si>
    <t>Esošās kanalizācijas sistēmas demontāža</t>
  </si>
  <si>
    <t>Ūdensapgādes sistēma</t>
  </si>
  <si>
    <t>Ūdensapgādes stāvvadi</t>
  </si>
  <si>
    <t>PPR caurule ar šķiedru ūdenim 20x3.4 (vai ekvivalents)</t>
  </si>
  <si>
    <t>PPR caurule ar šķiedru ūdenim 25x4.2 (vai ekvivalents)</t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</si>
  <si>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ūdenim, 20 (vai ekvivalents)</t>
    </r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</si>
  <si>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ūdenim, 25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</si>
  <si>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20/20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</si>
  <si>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25/25/20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</si>
  <si>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25/25 (vai ekvivalents)</t>
    </r>
  </si>
  <si>
    <t>Dvieļu žāvētājs karstam ūdenim  230W, nerūsējošā tērauda (vai ekvivalents)</t>
  </si>
  <si>
    <t>Lodveida ventilis t=110˚; P=8 bar DN15</t>
  </si>
  <si>
    <t>Kaučuka izolācija - pretkondensāta aukstam ūdenim 22/9mm K-FLEX EC (vai ekvivalents)</t>
  </si>
  <si>
    <t>Kaučuka izolācija- pretkondensāta aukstam ūdenim 28/9mm K-FLEX EC (vai ekvivalents)</t>
  </si>
  <si>
    <t>Pievienojums dzīvokļa ūdensapgādei</t>
  </si>
  <si>
    <t>Ūdensapgādes guļvads</t>
  </si>
  <si>
    <t>PPR caurule ar šķiedru ūdenim 32x5.4 (vai ekvivalents)</t>
  </si>
  <si>
    <t>PPR caurule ar šķiedru ūdenim 40x6.7 (vai ekvivalents)</t>
  </si>
  <si>
    <t>PPR caurule ar šķiedru ūdenim 63x10.5 (vai ekvivalents)</t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</si>
  <si>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20 (vai ekvivalents)</t>
    </r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</si>
  <si>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25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</si>
  <si>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32/32/25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</si>
  <si>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40/40/20 (vai ekvivalents)</t>
    </r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</si>
  <si>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40/40/63 (vai ekvivalents)</t>
    </r>
  </si>
  <si>
    <t>Balansēšanas ventilis t=110˚; P=8 bar, Dn15</t>
  </si>
  <si>
    <t>Balansēšanas ventilis t=110˚; P=8 bar, Dn20</t>
  </si>
  <si>
    <t>Lodveida ventilis t=110˚; P=8 bar, DN15</t>
  </si>
  <si>
    <t>Lodveida ventilis t=110˚; P=8 bar, DN20</t>
  </si>
  <si>
    <t>Lodveida ventilis t=110˚; P=8 bar, DN50</t>
  </si>
  <si>
    <t>Izlaides ventilis t=110˚; P=8 bar, DN15</t>
  </si>
  <si>
    <t>Gala vāks izlaidēm, Dn15</t>
  </si>
  <si>
    <t>Akmensvates izolācijas čaula, ar alum. atstarojošo slāni; b=50mm, PAROC Hvac Section AluCoat T 22/50 (λD=0,045 W/m*K) (vai ekvivalents)</t>
  </si>
  <si>
    <t>Akmensvates izolācijas čaula, ar alum. atstarojošo slāni; b=50mm, PAROC Hvac Section AluCoat T 28/50 (λD=0,045 W/m*K) (vai ekvivalents)</t>
  </si>
  <si>
    <t>Akmensvates izolācijas čaula, ar alum. atstarojošo slāni; b=50mm, PAROC Hvac Section AluCoat T 35/50 (λD=0,045 W/m*K) (vai ekvivalents)</t>
  </si>
  <si>
    <t>Akmensvates izolācijas čaula, ar alum. atstarojošo slāni; b=50mm, PAROC Hvac Section AluCoat T 42/50 (λD=0,045 W/m*K) (vai ekvivalents)</t>
  </si>
  <si>
    <t>Akmensvates izolācijas čaula, ar alum. atstarojošo slāni; b=50mm, PAROC Hvac Section AluCoat T 64/50 (λD=0,045 W/m*K) (vai ekvivalents)</t>
  </si>
  <si>
    <t>Kaučuka izolācija- pretkondensāta aukstam ūdenim 35/9mm K-FLEX EC (vai ekvivalents)</t>
  </si>
  <si>
    <t>Kaučuka izolācija- pretkondensāta aukstam ūdenim 42/9mm K-FLEX EC (vai ekvivalents)</t>
  </si>
  <si>
    <t>Kaučuka izolācija- pretkondensāta aukstam ūdenim 63/9mm K-FLEX EC (vai ekvivalents)</t>
  </si>
  <si>
    <t>Kanalizācijas sistēma</t>
  </si>
  <si>
    <t>Kanalizācijas stāvvads</t>
  </si>
  <si>
    <t>Kanalizācijas caurule PP DN110</t>
  </si>
  <si>
    <t>Kanalizācijas caurule PP DN75</t>
  </si>
  <si>
    <t>Trejgabals 45 PP DN110</t>
  </si>
  <si>
    <t>Trejgabals 45 PP DN75</t>
  </si>
  <si>
    <t>Pievienojums dzīvokļa kanalizācijai</t>
  </si>
  <si>
    <t>Revīzija PP DN75</t>
  </si>
  <si>
    <t>Revīzija PP DN110</t>
  </si>
  <si>
    <t>Alucoat izolācija trokšņa slāpēšanai PAROC 75/30</t>
  </si>
  <si>
    <t>Alucoat izolācija trokšņa slāpēšanai PAROC 114/30</t>
  </si>
  <si>
    <t>Ugunsdrošības manžete DN75</t>
  </si>
  <si>
    <t>Ugunsdrošības manžete DN110</t>
  </si>
  <si>
    <t>Kanalizācijas guļvads</t>
  </si>
  <si>
    <t>Trejgabals PP 110/110/75</t>
  </si>
  <si>
    <t>Trejgabals PP 110/110</t>
  </si>
  <si>
    <t>Līkums PP DN110</t>
  </si>
  <si>
    <t>Līkums PP DN75</t>
  </si>
  <si>
    <t>Pievienojums stāvvadiem PP DN110/75</t>
  </si>
  <si>
    <t>Revīzija, tīrīšanas lūka ar gala vāku PP DN110</t>
  </si>
  <si>
    <t>Revīzija, tīrīšanas lūka ar gala vāku PP DN75</t>
  </si>
  <si>
    <t>Kanalizācijas izvads, pievienojums akai, rakšanas darbi izvadu nomaiņai, aizsargčaulas (akai, šķērsojot ēkas pamatni)</t>
  </si>
  <si>
    <t>izvadi</t>
  </si>
  <si>
    <t>Seguma atjaunošanas darbi</t>
  </si>
  <si>
    <t>Citi materiāli un darbi</t>
  </si>
  <si>
    <t>Kompensātori</t>
  </si>
  <si>
    <t>Nekustīgie balsti</t>
  </si>
  <si>
    <t>Stiprinājumi un palīgmateriāli</t>
  </si>
  <si>
    <t>Montāžas komplekts</t>
  </si>
  <si>
    <t>Ūdensapgādes sistēmas hidrauliskās pārbaude un sistēmas skalošana, balansēšana un balansēšanas aktu sastādīšana</t>
  </si>
  <si>
    <t>Stāvvadu šahtu atvēršana, aizvēršana, špaktelēšana (stāvvadam jābūt aizvērtam līdz baltajai apdarei) (apjomu precizēt būvniecības laikā)</t>
  </si>
  <si>
    <t>Pārsegumu šķērsošanas vietas uzlabošana (špaktelēšana, krāsošana) un ugunsdrošās manžetes uzstādīšana kanalizācijas stāvvadiem (apjomu precizēt būvniecības laikā)</t>
  </si>
  <si>
    <t>vietas</t>
  </si>
  <si>
    <t>Ūdens sistēmas palaišanu un ieregulēšanu</t>
  </si>
  <si>
    <t>obj</t>
  </si>
  <si>
    <t>Armatūras marķēšana</t>
  </si>
  <si>
    <t>Pieslēgums KU siltummainim</t>
  </si>
  <si>
    <t>Pieslēgums ūdens ievadam</t>
  </si>
  <si>
    <t>Izpildshēmas sagatavošana</t>
  </si>
  <si>
    <t>Apkures sistēmas atjaunošana</t>
  </si>
  <si>
    <t>Esošās apkures sistēmas demontāža</t>
  </si>
  <si>
    <t>Apkure</t>
  </si>
  <si>
    <t>Tērauda presējama  caurule - apkurei,  Dn15 Mapress (vai ekvivalents)</t>
  </si>
  <si>
    <t>Tērauda presējama  caurule - apkurei,  Dn18 Mapress (vai ekvivalents)</t>
  </si>
  <si>
    <t>Tērauda presējama  caurule - apkurei,  Dn22 Mapress (vai ekvivalents)</t>
  </si>
  <si>
    <t>Tērauda presējama  caurule - apkurei,  Dn28 Mapress (vai ekvivalents)</t>
  </si>
  <si>
    <t>Tērauda presējama  caurule - apkurei,  Dn35 Mapress (vai ekvivalents)</t>
  </si>
  <si>
    <t>Tērauda presējams līkums 90, Dn15 Mapress (vai ekvivalents)</t>
  </si>
  <si>
    <t>Tērauda presējams līkums 90, Dn18 Mapress (vai ekvivalents)</t>
  </si>
  <si>
    <t>Tērauda presējams līkums 90, Dn35 Mapress (vai ekvivalents)</t>
  </si>
  <si>
    <t>Tērauda presējams T-gabals 90, Dn 15/15 Mapress (vai ekvivalents)</t>
  </si>
  <si>
    <t>Tērauda presējams T-gabals 90, Dn 18/18/15 Mapress (vai ekvivalents)</t>
  </si>
  <si>
    <t>Tērauda presējams T-gabals 90, Dn 18/18 Mapress (vai ekvivalents)</t>
  </si>
  <si>
    <t>Tērauda presējams T-gabals 90, Dn 22/22/15 Mapress (vai ekvivalents)</t>
  </si>
  <si>
    <t>Tērauda presējams T-gabals 90, Dn 22/22/18 Mapress (vai ekvivalents)</t>
  </si>
  <si>
    <t>Tērauda presējams T-gabals 90, Dn 22/22/28 Mapress (vai ekvivalents)</t>
  </si>
  <si>
    <t>Tērauda presējams T-gabals 90, Dn 28/28/18 Mapress (vai ekvivalents)</t>
  </si>
  <si>
    <t>Tērauda presējams T-gabals 90, Dn 28/28/35 Mapress (vai ekvivalents)</t>
  </si>
  <si>
    <t>Tērauda presējams T-gabals 90, Dn 35/35 Mapress (vai ekvivalents)</t>
  </si>
  <si>
    <t>Tērauda presējams X-gabals 90, Dn 15/15 Mapress (vai ekvivalents)</t>
  </si>
  <si>
    <t>Tērauda presējams X-gabals 90, Dn 18/18/15/15 Mapress (vai ekvivalents)</t>
  </si>
  <si>
    <t>Tērauda radiators Purmo Compact C11-400-1000 ar sienas stiprinājumiem un atgaisotāju (vai ekvivalents)</t>
  </si>
  <si>
    <t>Tērauda radiators Purmo Compact C11-400-1100 ar sienas stiprinājumiem un atgaisotāju (vai ekvivalents)</t>
  </si>
  <si>
    <t>Tērauda radiators Purmo Compact C11-400-500 ar sienas stiprinājumiem un atgaisotāju (vai ekvivalents)</t>
  </si>
  <si>
    <t>Tērauda radiators Purmo Compact C11-400-600 ar sienas stiprinājumiem un atgaisotāju (vai ekvivalents)</t>
  </si>
  <si>
    <t>Tērauda radiators Purmo Compact C11-400-800 ar sienas stiprinājumiem un atgaisotāju (vai ekvivalents)</t>
  </si>
  <si>
    <t>Tērauda radiators Purmo Compact C11-400-900 ar sienas stiprinājumiem un atgaisotāju (vai ekvivalents)</t>
  </si>
  <si>
    <t>Tērauda radiators Purmo Compact C22-400-1200 ar sienas stiprinājumiem un atgaisotāju (vai ekvivalents)</t>
  </si>
  <si>
    <t>Tērauda radiators Purmo Compact C22-400-700 ar sienas stiprinājumiem un atgaisotāju (vai ekvivalents)</t>
  </si>
  <si>
    <t>Tērauda radiators Purmo Compact C22-400-900 ar sienas stiprinājumiem un atgaisotāju (vai ekvivalents)</t>
  </si>
  <si>
    <t>Tērauda radiators Purmo Compact C33-500-1000 ar sienas stiprinājumiem un atgaisotāju (vai ekvivalents)</t>
  </si>
  <si>
    <t>Balansēšanas ventilis t=110˚; P=8 bar, Dn25</t>
  </si>
  <si>
    <t>Balansēšanas ventilis t=110˚; P=8 bar, Dn32</t>
  </si>
  <si>
    <t>Lodveida ventilis t=110˚; P=8 bar, Dn15</t>
  </si>
  <si>
    <t>Izlaides ventilis ar gala vāku t=110˚; P=8 bar, Dn15</t>
  </si>
  <si>
    <t>Lodveida ventilis t=110˚; P=8 bar, Dn20</t>
  </si>
  <si>
    <t>Lodveida ventilis t=110˚; P=8 bar, Dn25</t>
  </si>
  <si>
    <t>Lodveida ventilis t=110˚; P=8 bar, Dn32</t>
  </si>
  <si>
    <t>Radiatora termogalva ar vārstu komplekts Danfos RA-DV Dn15, RA 2000 ar tempratūras ierobežojumu +16 °C (vai ekvivalents)</t>
  </si>
  <si>
    <t>Radiatora termogalva ar vārstu komplekts pret zādzību RA-DV Dn15, RA 2000 ar tempratūras ierobežojumu +16 °C (vai ekvivalents)</t>
  </si>
  <si>
    <t>Radiatora noslēgvārsts ar priekšiestādījumu RLV Dn15 Danfos (vai ekvivalents)</t>
  </si>
  <si>
    <t>Akmensvates izolācijas čaula, ar alum. atstarojošo slāni; b=50mm PAROC Hvac Section AluCoat T 18/50 (λD=0,045 W/m*K) (vai ekvivalents)</t>
  </si>
  <si>
    <t>Akmensvates izolācijas čaula, ar alum. atstarojošo slāni; b=50mm PAROC Hvac Section AluCoat T 22/50 (λD=0,045 W/m*K) (vai ekvivalents)</t>
  </si>
  <si>
    <t>Akmensvates izolācijas čaula, ar alum. atstarojošo slāni; b=50mm PAROC Hvac Section AluCoat T 28/50 (λD=0,045 W/m*K) (vai ekvivalents)</t>
  </si>
  <si>
    <t>Akmensvates izolācijas čaula, ar alum. atstarojošo slāni; b=50mm PAROC Hvac Section AluCoat T 35/50 (λD=0,045 W/m*K) (vai ekvivalents)</t>
  </si>
  <si>
    <t>Siltumizolācijas fasondaļas</t>
  </si>
  <si>
    <t>PVC pārklājums</t>
  </si>
  <si>
    <t>Veidgabali un fasondaļas</t>
  </si>
  <si>
    <t>Apkures  hidrauliskās pārbaude un sistēmas skalošana, balansēšana un balansēšanas aktu sastādīšana</t>
  </si>
  <si>
    <t>Radiatoru vietas uzlabošana (špaktelēšana, krāsošana) (apjomu precizēt būvniecības laikā)</t>
  </si>
  <si>
    <t>Individuālais siltuma sadalītājs
(alokātors)</t>
  </si>
  <si>
    <t>Siltuma sadalītāja datu savācējs</t>
  </si>
  <si>
    <t>Noslēgarmatūras marķēšana</t>
  </si>
  <si>
    <t>Pārsegumu šķērsošanas vietas uzlabošana (špaktelēšana, krāsošana) (apjomu precizēt būvniecības laikā)</t>
  </si>
  <si>
    <t>Apkures sistēmas palaišanu un ieregulēšanu</t>
  </si>
  <si>
    <t>Pieslēgums SM</t>
  </si>
  <si>
    <t xml:space="preserve">Tiešās izmaksas kopā, t. sk. darba devēja sociālais nodoklis 23.59% </t>
  </si>
  <si>
    <t>Tāme sastādīta  2022. gada tirgus cenās, pamatojoties uz projekta rasējumiem, Energoauditu un Pasūtītāja vēlmēm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</si>
</sst>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;"/>
    <numFmt numFmtId="165" formatCode="0;;"/>
    <numFmt numFmtId="166" formatCode="0.0%"/>
  </numFmts>
  <fonts count="14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i/>
      <sz val="8"/>
      <name val="Arial"/>
      <family val="2"/>
    </font>
    <font>
      <b/>
      <sz val="8"/>
      <name val="Arial"/>
      <family val="2"/>
    </font>
    <font>
      <b/>
      <sz val="8"/>
      <color rgb="FF0000FF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/>
    <xf numFmtId="165" fontId="1" fillId="0" borderId="1" xfId="0" applyNumberFormat="1" applyFont="1" applyBorder="1"/>
    <xf numFmtId="1" fontId="1" fillId="0" borderId="0" xfId="0" applyNumberFormat="1" applyFont="1"/>
    <xf numFmtId="0" fontId="1" fillId="0" borderId="6" xfId="0" applyFont="1" applyBorder="1" applyAlignment="1">
      <alignment wrapText="1"/>
    </xf>
    <xf numFmtId="0" fontId="7" fillId="0" borderId="0" xfId="0" applyFont="1"/>
    <xf numFmtId="164" fontId="8" fillId="0" borderId="29" xfId="0" applyNumberFormat="1" applyFont="1" applyBorder="1" applyAlignment="1">
      <alignment vertical="top" wrapText="1"/>
    </xf>
    <xf numFmtId="165" fontId="9" fillId="0" borderId="5" xfId="0" applyNumberFormat="1" applyFont="1" applyBorder="1" applyAlignment="1">
      <alignment horizontal="center" vertical="center"/>
    </xf>
    <xf numFmtId="164" fontId="9" fillId="0" borderId="29" xfId="0" applyNumberFormat="1" applyFont="1" applyBorder="1" applyAlignment="1">
      <alignment vertical="top" wrapText="1"/>
    </xf>
    <xf numFmtId="164" fontId="1" fillId="0" borderId="29" xfId="0" applyNumberFormat="1" applyFont="1" applyBorder="1" applyAlignment="1">
      <alignment horizontal="right" vertical="top" wrapText="1"/>
    </xf>
    <xf numFmtId="164" fontId="1" fillId="0" borderId="29" xfId="0" applyNumberFormat="1" applyFont="1" applyBorder="1" applyAlignment="1">
      <alignment horizontal="left" vertical="top" wrapText="1" indent="1"/>
    </xf>
    <xf numFmtId="0" fontId="9" fillId="0" borderId="29" xfId="0" applyFont="1" applyBorder="1" applyAlignment="1">
      <alignment wrapText="1"/>
    </xf>
    <xf numFmtId="164" fontId="8" fillId="0" borderId="29" xfId="0" applyNumberFormat="1" applyFont="1" applyBorder="1" applyAlignment="1">
      <alignment horizontal="right" vertical="top" wrapText="1"/>
    </xf>
    <xf numFmtId="164" fontId="9" fillId="0" borderId="29" xfId="0" applyNumberFormat="1" applyFont="1" applyBorder="1" applyAlignment="1">
      <alignment horizontal="left" vertical="top" wrapText="1"/>
    </xf>
    <xf numFmtId="164" fontId="11" fillId="0" borderId="29" xfId="0" applyNumberFormat="1" applyFont="1" applyBorder="1" applyAlignment="1">
      <alignment vertical="top" wrapText="1"/>
    </xf>
    <xf numFmtId="164" fontId="5" fillId="0" borderId="29" xfId="0" applyNumberFormat="1" applyFont="1" applyBorder="1" applyAlignment="1">
      <alignment vertical="top" wrapText="1"/>
    </xf>
    <xf numFmtId="164" fontId="13" fillId="0" borderId="46" xfId="0" applyNumberFormat="1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41" xfId="0" applyNumberFormat="1" applyFont="1" applyBorder="1" applyAlignment="1">
      <alignment horizontal="left"/>
    </xf>
    <xf numFmtId="164" fontId="1" fillId="0" borderId="39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left" vertical="top" wrapText="1"/>
    </xf>
    <xf numFmtId="164" fontId="1" fillId="0" borderId="34" xfId="0" applyNumberFormat="1" applyFont="1" applyBorder="1" applyAlignment="1">
      <alignment horizontal="left" vertical="top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</cellXfs>
  <cellStyles count="5">
    <cellStyle name="Comma 2" xfId="4" xr:uid="{F867A0ED-64EA-4D00-A756-F150F49FB997}"/>
    <cellStyle name="Normal" xfId="0" builtinId="0"/>
    <cellStyle name="Normal 2" xfId="2" xr:uid="{7728D04F-492C-44E8-B42B-2D52765FDA4E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79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workbookViewId="0">
      <selection activeCell="G21" sqref="G21"/>
    </sheetView>
  </sheetViews>
  <sheetFormatPr defaultRowHeight="10.199999999999999" x14ac:dyDescent="0.35"/>
  <cols>
    <col min="1" max="1" width="16.83984375" style="1" customWidth="1"/>
    <col min="2" max="2" width="43.41796875" style="1" customWidth="1"/>
    <col min="3" max="3" width="22.41796875" style="1" customWidth="1"/>
    <col min="4" max="210" width="9.15625" style="1"/>
    <col min="211" max="211" width="1.41796875" style="1" customWidth="1"/>
    <col min="212" max="212" width="2.15625" style="1" customWidth="1"/>
    <col min="213" max="213" width="16.83984375" style="1" customWidth="1"/>
    <col min="214" max="214" width="43.41796875" style="1" customWidth="1"/>
    <col min="215" max="215" width="22.41796875" style="1" customWidth="1"/>
    <col min="216" max="216" width="9.15625" style="1"/>
    <col min="217" max="217" width="13.83984375" style="1" bestFit="1" customWidth="1"/>
    <col min="218" max="466" width="9.15625" style="1"/>
    <col min="467" max="467" width="1.41796875" style="1" customWidth="1"/>
    <col min="468" max="468" width="2.15625" style="1" customWidth="1"/>
    <col min="469" max="469" width="16.83984375" style="1" customWidth="1"/>
    <col min="470" max="470" width="43.41796875" style="1" customWidth="1"/>
    <col min="471" max="471" width="22.41796875" style="1" customWidth="1"/>
    <col min="472" max="472" width="9.15625" style="1"/>
    <col min="473" max="473" width="13.83984375" style="1" bestFit="1" customWidth="1"/>
    <col min="474" max="722" width="9.15625" style="1"/>
    <col min="723" max="723" width="1.41796875" style="1" customWidth="1"/>
    <col min="724" max="724" width="2.15625" style="1" customWidth="1"/>
    <col min="725" max="725" width="16.83984375" style="1" customWidth="1"/>
    <col min="726" max="726" width="43.41796875" style="1" customWidth="1"/>
    <col min="727" max="727" width="22.41796875" style="1" customWidth="1"/>
    <col min="728" max="728" width="9.15625" style="1"/>
    <col min="729" max="729" width="13.83984375" style="1" bestFit="1" customWidth="1"/>
    <col min="730" max="978" width="9.15625" style="1"/>
    <col min="979" max="979" width="1.41796875" style="1" customWidth="1"/>
    <col min="980" max="980" width="2.15625" style="1" customWidth="1"/>
    <col min="981" max="981" width="16.83984375" style="1" customWidth="1"/>
    <col min="982" max="982" width="43.41796875" style="1" customWidth="1"/>
    <col min="983" max="983" width="22.41796875" style="1" customWidth="1"/>
    <col min="984" max="984" width="9.15625" style="1"/>
    <col min="985" max="985" width="13.83984375" style="1" bestFit="1" customWidth="1"/>
    <col min="986" max="1234" width="9.15625" style="1"/>
    <col min="1235" max="1235" width="1.41796875" style="1" customWidth="1"/>
    <col min="1236" max="1236" width="2.15625" style="1" customWidth="1"/>
    <col min="1237" max="1237" width="16.83984375" style="1" customWidth="1"/>
    <col min="1238" max="1238" width="43.41796875" style="1" customWidth="1"/>
    <col min="1239" max="1239" width="22.41796875" style="1" customWidth="1"/>
    <col min="1240" max="1240" width="9.15625" style="1"/>
    <col min="1241" max="1241" width="13.83984375" style="1" bestFit="1" customWidth="1"/>
    <col min="1242" max="1490" width="9.15625" style="1"/>
    <col min="1491" max="1491" width="1.41796875" style="1" customWidth="1"/>
    <col min="1492" max="1492" width="2.15625" style="1" customWidth="1"/>
    <col min="1493" max="1493" width="16.83984375" style="1" customWidth="1"/>
    <col min="1494" max="1494" width="43.41796875" style="1" customWidth="1"/>
    <col min="1495" max="1495" width="22.41796875" style="1" customWidth="1"/>
    <col min="1496" max="1496" width="9.15625" style="1"/>
    <col min="1497" max="1497" width="13.83984375" style="1" bestFit="1" customWidth="1"/>
    <col min="1498" max="1746" width="9.15625" style="1"/>
    <col min="1747" max="1747" width="1.41796875" style="1" customWidth="1"/>
    <col min="1748" max="1748" width="2.15625" style="1" customWidth="1"/>
    <col min="1749" max="1749" width="16.83984375" style="1" customWidth="1"/>
    <col min="1750" max="1750" width="43.41796875" style="1" customWidth="1"/>
    <col min="1751" max="1751" width="22.41796875" style="1" customWidth="1"/>
    <col min="1752" max="1752" width="9.15625" style="1"/>
    <col min="1753" max="1753" width="13.83984375" style="1" bestFit="1" customWidth="1"/>
    <col min="1754" max="2002" width="9.15625" style="1"/>
    <col min="2003" max="2003" width="1.41796875" style="1" customWidth="1"/>
    <col min="2004" max="2004" width="2.15625" style="1" customWidth="1"/>
    <col min="2005" max="2005" width="16.83984375" style="1" customWidth="1"/>
    <col min="2006" max="2006" width="43.41796875" style="1" customWidth="1"/>
    <col min="2007" max="2007" width="22.41796875" style="1" customWidth="1"/>
    <col min="2008" max="2008" width="9.15625" style="1"/>
    <col min="2009" max="2009" width="13.83984375" style="1" bestFit="1" customWidth="1"/>
    <col min="2010" max="2258" width="9.15625" style="1"/>
    <col min="2259" max="2259" width="1.41796875" style="1" customWidth="1"/>
    <col min="2260" max="2260" width="2.15625" style="1" customWidth="1"/>
    <col min="2261" max="2261" width="16.83984375" style="1" customWidth="1"/>
    <col min="2262" max="2262" width="43.41796875" style="1" customWidth="1"/>
    <col min="2263" max="2263" width="22.41796875" style="1" customWidth="1"/>
    <col min="2264" max="2264" width="9.15625" style="1"/>
    <col min="2265" max="2265" width="13.83984375" style="1" bestFit="1" customWidth="1"/>
    <col min="2266" max="2514" width="9.15625" style="1"/>
    <col min="2515" max="2515" width="1.41796875" style="1" customWidth="1"/>
    <col min="2516" max="2516" width="2.15625" style="1" customWidth="1"/>
    <col min="2517" max="2517" width="16.83984375" style="1" customWidth="1"/>
    <col min="2518" max="2518" width="43.41796875" style="1" customWidth="1"/>
    <col min="2519" max="2519" width="22.41796875" style="1" customWidth="1"/>
    <col min="2520" max="2520" width="9.15625" style="1"/>
    <col min="2521" max="2521" width="13.83984375" style="1" bestFit="1" customWidth="1"/>
    <col min="2522" max="2770" width="9.15625" style="1"/>
    <col min="2771" max="2771" width="1.41796875" style="1" customWidth="1"/>
    <col min="2772" max="2772" width="2.15625" style="1" customWidth="1"/>
    <col min="2773" max="2773" width="16.83984375" style="1" customWidth="1"/>
    <col min="2774" max="2774" width="43.41796875" style="1" customWidth="1"/>
    <col min="2775" max="2775" width="22.41796875" style="1" customWidth="1"/>
    <col min="2776" max="2776" width="9.15625" style="1"/>
    <col min="2777" max="2777" width="13.83984375" style="1" bestFit="1" customWidth="1"/>
    <col min="2778" max="3026" width="9.15625" style="1"/>
    <col min="3027" max="3027" width="1.41796875" style="1" customWidth="1"/>
    <col min="3028" max="3028" width="2.15625" style="1" customWidth="1"/>
    <col min="3029" max="3029" width="16.83984375" style="1" customWidth="1"/>
    <col min="3030" max="3030" width="43.41796875" style="1" customWidth="1"/>
    <col min="3031" max="3031" width="22.41796875" style="1" customWidth="1"/>
    <col min="3032" max="3032" width="9.15625" style="1"/>
    <col min="3033" max="3033" width="13.83984375" style="1" bestFit="1" customWidth="1"/>
    <col min="3034" max="3282" width="9.15625" style="1"/>
    <col min="3283" max="3283" width="1.41796875" style="1" customWidth="1"/>
    <col min="3284" max="3284" width="2.15625" style="1" customWidth="1"/>
    <col min="3285" max="3285" width="16.83984375" style="1" customWidth="1"/>
    <col min="3286" max="3286" width="43.41796875" style="1" customWidth="1"/>
    <col min="3287" max="3287" width="22.41796875" style="1" customWidth="1"/>
    <col min="3288" max="3288" width="9.15625" style="1"/>
    <col min="3289" max="3289" width="13.83984375" style="1" bestFit="1" customWidth="1"/>
    <col min="3290" max="3538" width="9.15625" style="1"/>
    <col min="3539" max="3539" width="1.41796875" style="1" customWidth="1"/>
    <col min="3540" max="3540" width="2.15625" style="1" customWidth="1"/>
    <col min="3541" max="3541" width="16.83984375" style="1" customWidth="1"/>
    <col min="3542" max="3542" width="43.41796875" style="1" customWidth="1"/>
    <col min="3543" max="3543" width="22.41796875" style="1" customWidth="1"/>
    <col min="3544" max="3544" width="9.15625" style="1"/>
    <col min="3545" max="3545" width="13.83984375" style="1" bestFit="1" customWidth="1"/>
    <col min="3546" max="3794" width="9.15625" style="1"/>
    <col min="3795" max="3795" width="1.41796875" style="1" customWidth="1"/>
    <col min="3796" max="3796" width="2.15625" style="1" customWidth="1"/>
    <col min="3797" max="3797" width="16.83984375" style="1" customWidth="1"/>
    <col min="3798" max="3798" width="43.41796875" style="1" customWidth="1"/>
    <col min="3799" max="3799" width="22.41796875" style="1" customWidth="1"/>
    <col min="3800" max="3800" width="9.15625" style="1"/>
    <col min="3801" max="3801" width="13.83984375" style="1" bestFit="1" customWidth="1"/>
    <col min="3802" max="4050" width="9.15625" style="1"/>
    <col min="4051" max="4051" width="1.41796875" style="1" customWidth="1"/>
    <col min="4052" max="4052" width="2.15625" style="1" customWidth="1"/>
    <col min="4053" max="4053" width="16.83984375" style="1" customWidth="1"/>
    <col min="4054" max="4054" width="43.41796875" style="1" customWidth="1"/>
    <col min="4055" max="4055" width="22.41796875" style="1" customWidth="1"/>
    <col min="4056" max="4056" width="9.15625" style="1"/>
    <col min="4057" max="4057" width="13.83984375" style="1" bestFit="1" customWidth="1"/>
    <col min="4058" max="4306" width="9.15625" style="1"/>
    <col min="4307" max="4307" width="1.41796875" style="1" customWidth="1"/>
    <col min="4308" max="4308" width="2.15625" style="1" customWidth="1"/>
    <col min="4309" max="4309" width="16.83984375" style="1" customWidth="1"/>
    <col min="4310" max="4310" width="43.41796875" style="1" customWidth="1"/>
    <col min="4311" max="4311" width="22.41796875" style="1" customWidth="1"/>
    <col min="4312" max="4312" width="9.15625" style="1"/>
    <col min="4313" max="4313" width="13.83984375" style="1" bestFit="1" customWidth="1"/>
    <col min="4314" max="4562" width="9.15625" style="1"/>
    <col min="4563" max="4563" width="1.41796875" style="1" customWidth="1"/>
    <col min="4564" max="4564" width="2.15625" style="1" customWidth="1"/>
    <col min="4565" max="4565" width="16.83984375" style="1" customWidth="1"/>
    <col min="4566" max="4566" width="43.41796875" style="1" customWidth="1"/>
    <col min="4567" max="4567" width="22.41796875" style="1" customWidth="1"/>
    <col min="4568" max="4568" width="9.15625" style="1"/>
    <col min="4569" max="4569" width="13.83984375" style="1" bestFit="1" customWidth="1"/>
    <col min="4570" max="4818" width="9.15625" style="1"/>
    <col min="4819" max="4819" width="1.41796875" style="1" customWidth="1"/>
    <col min="4820" max="4820" width="2.15625" style="1" customWidth="1"/>
    <col min="4821" max="4821" width="16.83984375" style="1" customWidth="1"/>
    <col min="4822" max="4822" width="43.41796875" style="1" customWidth="1"/>
    <col min="4823" max="4823" width="22.41796875" style="1" customWidth="1"/>
    <col min="4824" max="4824" width="9.15625" style="1"/>
    <col min="4825" max="4825" width="13.83984375" style="1" bestFit="1" customWidth="1"/>
    <col min="4826" max="5074" width="9.15625" style="1"/>
    <col min="5075" max="5075" width="1.41796875" style="1" customWidth="1"/>
    <col min="5076" max="5076" width="2.15625" style="1" customWidth="1"/>
    <col min="5077" max="5077" width="16.83984375" style="1" customWidth="1"/>
    <col min="5078" max="5078" width="43.41796875" style="1" customWidth="1"/>
    <col min="5079" max="5079" width="22.41796875" style="1" customWidth="1"/>
    <col min="5080" max="5080" width="9.15625" style="1"/>
    <col min="5081" max="5081" width="13.83984375" style="1" bestFit="1" customWidth="1"/>
    <col min="5082" max="5330" width="9.15625" style="1"/>
    <col min="5331" max="5331" width="1.41796875" style="1" customWidth="1"/>
    <col min="5332" max="5332" width="2.15625" style="1" customWidth="1"/>
    <col min="5333" max="5333" width="16.83984375" style="1" customWidth="1"/>
    <col min="5334" max="5334" width="43.41796875" style="1" customWidth="1"/>
    <col min="5335" max="5335" width="22.41796875" style="1" customWidth="1"/>
    <col min="5336" max="5336" width="9.15625" style="1"/>
    <col min="5337" max="5337" width="13.83984375" style="1" bestFit="1" customWidth="1"/>
    <col min="5338" max="5586" width="9.15625" style="1"/>
    <col min="5587" max="5587" width="1.41796875" style="1" customWidth="1"/>
    <col min="5588" max="5588" width="2.15625" style="1" customWidth="1"/>
    <col min="5589" max="5589" width="16.83984375" style="1" customWidth="1"/>
    <col min="5590" max="5590" width="43.41796875" style="1" customWidth="1"/>
    <col min="5591" max="5591" width="22.41796875" style="1" customWidth="1"/>
    <col min="5592" max="5592" width="9.15625" style="1"/>
    <col min="5593" max="5593" width="13.83984375" style="1" bestFit="1" customWidth="1"/>
    <col min="5594" max="5842" width="9.15625" style="1"/>
    <col min="5843" max="5843" width="1.41796875" style="1" customWidth="1"/>
    <col min="5844" max="5844" width="2.15625" style="1" customWidth="1"/>
    <col min="5845" max="5845" width="16.83984375" style="1" customWidth="1"/>
    <col min="5846" max="5846" width="43.41796875" style="1" customWidth="1"/>
    <col min="5847" max="5847" width="22.41796875" style="1" customWidth="1"/>
    <col min="5848" max="5848" width="9.15625" style="1"/>
    <col min="5849" max="5849" width="13.83984375" style="1" bestFit="1" customWidth="1"/>
    <col min="5850" max="6098" width="9.15625" style="1"/>
    <col min="6099" max="6099" width="1.41796875" style="1" customWidth="1"/>
    <col min="6100" max="6100" width="2.15625" style="1" customWidth="1"/>
    <col min="6101" max="6101" width="16.83984375" style="1" customWidth="1"/>
    <col min="6102" max="6102" width="43.41796875" style="1" customWidth="1"/>
    <col min="6103" max="6103" width="22.41796875" style="1" customWidth="1"/>
    <col min="6104" max="6104" width="9.15625" style="1"/>
    <col min="6105" max="6105" width="13.83984375" style="1" bestFit="1" customWidth="1"/>
    <col min="6106" max="6354" width="9.15625" style="1"/>
    <col min="6355" max="6355" width="1.41796875" style="1" customWidth="1"/>
    <col min="6356" max="6356" width="2.15625" style="1" customWidth="1"/>
    <col min="6357" max="6357" width="16.83984375" style="1" customWidth="1"/>
    <col min="6358" max="6358" width="43.41796875" style="1" customWidth="1"/>
    <col min="6359" max="6359" width="22.41796875" style="1" customWidth="1"/>
    <col min="6360" max="6360" width="9.15625" style="1"/>
    <col min="6361" max="6361" width="13.83984375" style="1" bestFit="1" customWidth="1"/>
    <col min="6362" max="6610" width="9.15625" style="1"/>
    <col min="6611" max="6611" width="1.41796875" style="1" customWidth="1"/>
    <col min="6612" max="6612" width="2.15625" style="1" customWidth="1"/>
    <col min="6613" max="6613" width="16.83984375" style="1" customWidth="1"/>
    <col min="6614" max="6614" width="43.41796875" style="1" customWidth="1"/>
    <col min="6615" max="6615" width="22.41796875" style="1" customWidth="1"/>
    <col min="6616" max="6616" width="9.15625" style="1"/>
    <col min="6617" max="6617" width="13.83984375" style="1" bestFit="1" customWidth="1"/>
    <col min="6618" max="6866" width="9.15625" style="1"/>
    <col min="6867" max="6867" width="1.41796875" style="1" customWidth="1"/>
    <col min="6868" max="6868" width="2.15625" style="1" customWidth="1"/>
    <col min="6869" max="6869" width="16.83984375" style="1" customWidth="1"/>
    <col min="6870" max="6870" width="43.41796875" style="1" customWidth="1"/>
    <col min="6871" max="6871" width="22.41796875" style="1" customWidth="1"/>
    <col min="6872" max="6872" width="9.15625" style="1"/>
    <col min="6873" max="6873" width="13.83984375" style="1" bestFit="1" customWidth="1"/>
    <col min="6874" max="7122" width="9.15625" style="1"/>
    <col min="7123" max="7123" width="1.41796875" style="1" customWidth="1"/>
    <col min="7124" max="7124" width="2.15625" style="1" customWidth="1"/>
    <col min="7125" max="7125" width="16.83984375" style="1" customWidth="1"/>
    <col min="7126" max="7126" width="43.41796875" style="1" customWidth="1"/>
    <col min="7127" max="7127" width="22.41796875" style="1" customWidth="1"/>
    <col min="7128" max="7128" width="9.15625" style="1"/>
    <col min="7129" max="7129" width="13.83984375" style="1" bestFit="1" customWidth="1"/>
    <col min="7130" max="7378" width="9.15625" style="1"/>
    <col min="7379" max="7379" width="1.41796875" style="1" customWidth="1"/>
    <col min="7380" max="7380" width="2.15625" style="1" customWidth="1"/>
    <col min="7381" max="7381" width="16.83984375" style="1" customWidth="1"/>
    <col min="7382" max="7382" width="43.41796875" style="1" customWidth="1"/>
    <col min="7383" max="7383" width="22.41796875" style="1" customWidth="1"/>
    <col min="7384" max="7384" width="9.15625" style="1"/>
    <col min="7385" max="7385" width="13.83984375" style="1" bestFit="1" customWidth="1"/>
    <col min="7386" max="7634" width="9.15625" style="1"/>
    <col min="7635" max="7635" width="1.41796875" style="1" customWidth="1"/>
    <col min="7636" max="7636" width="2.15625" style="1" customWidth="1"/>
    <col min="7637" max="7637" width="16.83984375" style="1" customWidth="1"/>
    <col min="7638" max="7638" width="43.41796875" style="1" customWidth="1"/>
    <col min="7639" max="7639" width="22.41796875" style="1" customWidth="1"/>
    <col min="7640" max="7640" width="9.15625" style="1"/>
    <col min="7641" max="7641" width="13.83984375" style="1" bestFit="1" customWidth="1"/>
    <col min="7642" max="7890" width="9.15625" style="1"/>
    <col min="7891" max="7891" width="1.41796875" style="1" customWidth="1"/>
    <col min="7892" max="7892" width="2.15625" style="1" customWidth="1"/>
    <col min="7893" max="7893" width="16.83984375" style="1" customWidth="1"/>
    <col min="7894" max="7894" width="43.41796875" style="1" customWidth="1"/>
    <col min="7895" max="7895" width="22.41796875" style="1" customWidth="1"/>
    <col min="7896" max="7896" width="9.15625" style="1"/>
    <col min="7897" max="7897" width="13.83984375" style="1" bestFit="1" customWidth="1"/>
    <col min="7898" max="8146" width="9.15625" style="1"/>
    <col min="8147" max="8147" width="1.41796875" style="1" customWidth="1"/>
    <col min="8148" max="8148" width="2.15625" style="1" customWidth="1"/>
    <col min="8149" max="8149" width="16.83984375" style="1" customWidth="1"/>
    <col min="8150" max="8150" width="43.41796875" style="1" customWidth="1"/>
    <col min="8151" max="8151" width="22.41796875" style="1" customWidth="1"/>
    <col min="8152" max="8152" width="9.15625" style="1"/>
    <col min="8153" max="8153" width="13.83984375" style="1" bestFit="1" customWidth="1"/>
    <col min="8154" max="8402" width="9.15625" style="1"/>
    <col min="8403" max="8403" width="1.41796875" style="1" customWidth="1"/>
    <col min="8404" max="8404" width="2.15625" style="1" customWidth="1"/>
    <col min="8405" max="8405" width="16.83984375" style="1" customWidth="1"/>
    <col min="8406" max="8406" width="43.41796875" style="1" customWidth="1"/>
    <col min="8407" max="8407" width="22.41796875" style="1" customWidth="1"/>
    <col min="8408" max="8408" width="9.15625" style="1"/>
    <col min="8409" max="8409" width="13.83984375" style="1" bestFit="1" customWidth="1"/>
    <col min="8410" max="8658" width="9.15625" style="1"/>
    <col min="8659" max="8659" width="1.41796875" style="1" customWidth="1"/>
    <col min="8660" max="8660" width="2.15625" style="1" customWidth="1"/>
    <col min="8661" max="8661" width="16.83984375" style="1" customWidth="1"/>
    <col min="8662" max="8662" width="43.41796875" style="1" customWidth="1"/>
    <col min="8663" max="8663" width="22.41796875" style="1" customWidth="1"/>
    <col min="8664" max="8664" width="9.15625" style="1"/>
    <col min="8665" max="8665" width="13.83984375" style="1" bestFit="1" customWidth="1"/>
    <col min="8666" max="8914" width="9.15625" style="1"/>
    <col min="8915" max="8915" width="1.41796875" style="1" customWidth="1"/>
    <col min="8916" max="8916" width="2.15625" style="1" customWidth="1"/>
    <col min="8917" max="8917" width="16.83984375" style="1" customWidth="1"/>
    <col min="8918" max="8918" width="43.41796875" style="1" customWidth="1"/>
    <col min="8919" max="8919" width="22.41796875" style="1" customWidth="1"/>
    <col min="8920" max="8920" width="9.15625" style="1"/>
    <col min="8921" max="8921" width="13.83984375" style="1" bestFit="1" customWidth="1"/>
    <col min="8922" max="9170" width="9.15625" style="1"/>
    <col min="9171" max="9171" width="1.41796875" style="1" customWidth="1"/>
    <col min="9172" max="9172" width="2.15625" style="1" customWidth="1"/>
    <col min="9173" max="9173" width="16.83984375" style="1" customWidth="1"/>
    <col min="9174" max="9174" width="43.41796875" style="1" customWidth="1"/>
    <col min="9175" max="9175" width="22.41796875" style="1" customWidth="1"/>
    <col min="9176" max="9176" width="9.15625" style="1"/>
    <col min="9177" max="9177" width="13.83984375" style="1" bestFit="1" customWidth="1"/>
    <col min="9178" max="9426" width="9.15625" style="1"/>
    <col min="9427" max="9427" width="1.41796875" style="1" customWidth="1"/>
    <col min="9428" max="9428" width="2.15625" style="1" customWidth="1"/>
    <col min="9429" max="9429" width="16.83984375" style="1" customWidth="1"/>
    <col min="9430" max="9430" width="43.41796875" style="1" customWidth="1"/>
    <col min="9431" max="9431" width="22.41796875" style="1" customWidth="1"/>
    <col min="9432" max="9432" width="9.15625" style="1"/>
    <col min="9433" max="9433" width="13.83984375" style="1" bestFit="1" customWidth="1"/>
    <col min="9434" max="9682" width="9.15625" style="1"/>
    <col min="9683" max="9683" width="1.41796875" style="1" customWidth="1"/>
    <col min="9684" max="9684" width="2.15625" style="1" customWidth="1"/>
    <col min="9685" max="9685" width="16.83984375" style="1" customWidth="1"/>
    <col min="9686" max="9686" width="43.41796875" style="1" customWidth="1"/>
    <col min="9687" max="9687" width="22.41796875" style="1" customWidth="1"/>
    <col min="9688" max="9688" width="9.15625" style="1"/>
    <col min="9689" max="9689" width="13.83984375" style="1" bestFit="1" customWidth="1"/>
    <col min="9690" max="9938" width="9.15625" style="1"/>
    <col min="9939" max="9939" width="1.41796875" style="1" customWidth="1"/>
    <col min="9940" max="9940" width="2.15625" style="1" customWidth="1"/>
    <col min="9941" max="9941" width="16.83984375" style="1" customWidth="1"/>
    <col min="9942" max="9942" width="43.41796875" style="1" customWidth="1"/>
    <col min="9943" max="9943" width="22.41796875" style="1" customWidth="1"/>
    <col min="9944" max="9944" width="9.15625" style="1"/>
    <col min="9945" max="9945" width="13.83984375" style="1" bestFit="1" customWidth="1"/>
    <col min="9946" max="10194" width="9.15625" style="1"/>
    <col min="10195" max="10195" width="1.41796875" style="1" customWidth="1"/>
    <col min="10196" max="10196" width="2.15625" style="1" customWidth="1"/>
    <col min="10197" max="10197" width="16.83984375" style="1" customWidth="1"/>
    <col min="10198" max="10198" width="43.41796875" style="1" customWidth="1"/>
    <col min="10199" max="10199" width="22.41796875" style="1" customWidth="1"/>
    <col min="10200" max="10200" width="9.15625" style="1"/>
    <col min="10201" max="10201" width="13.83984375" style="1" bestFit="1" customWidth="1"/>
    <col min="10202" max="10450" width="9.15625" style="1"/>
    <col min="10451" max="10451" width="1.41796875" style="1" customWidth="1"/>
    <col min="10452" max="10452" width="2.15625" style="1" customWidth="1"/>
    <col min="10453" max="10453" width="16.83984375" style="1" customWidth="1"/>
    <col min="10454" max="10454" width="43.41796875" style="1" customWidth="1"/>
    <col min="10455" max="10455" width="22.41796875" style="1" customWidth="1"/>
    <col min="10456" max="10456" width="9.15625" style="1"/>
    <col min="10457" max="10457" width="13.83984375" style="1" bestFit="1" customWidth="1"/>
    <col min="10458" max="10706" width="9.15625" style="1"/>
    <col min="10707" max="10707" width="1.41796875" style="1" customWidth="1"/>
    <col min="10708" max="10708" width="2.15625" style="1" customWidth="1"/>
    <col min="10709" max="10709" width="16.83984375" style="1" customWidth="1"/>
    <col min="10710" max="10710" width="43.41796875" style="1" customWidth="1"/>
    <col min="10711" max="10711" width="22.41796875" style="1" customWidth="1"/>
    <col min="10712" max="10712" width="9.15625" style="1"/>
    <col min="10713" max="10713" width="13.83984375" style="1" bestFit="1" customWidth="1"/>
    <col min="10714" max="10962" width="9.15625" style="1"/>
    <col min="10963" max="10963" width="1.41796875" style="1" customWidth="1"/>
    <col min="10964" max="10964" width="2.15625" style="1" customWidth="1"/>
    <col min="10965" max="10965" width="16.83984375" style="1" customWidth="1"/>
    <col min="10966" max="10966" width="43.41796875" style="1" customWidth="1"/>
    <col min="10967" max="10967" width="22.41796875" style="1" customWidth="1"/>
    <col min="10968" max="10968" width="9.15625" style="1"/>
    <col min="10969" max="10969" width="13.83984375" style="1" bestFit="1" customWidth="1"/>
    <col min="10970" max="11218" width="9.15625" style="1"/>
    <col min="11219" max="11219" width="1.41796875" style="1" customWidth="1"/>
    <col min="11220" max="11220" width="2.15625" style="1" customWidth="1"/>
    <col min="11221" max="11221" width="16.83984375" style="1" customWidth="1"/>
    <col min="11222" max="11222" width="43.41796875" style="1" customWidth="1"/>
    <col min="11223" max="11223" width="22.41796875" style="1" customWidth="1"/>
    <col min="11224" max="11224" width="9.15625" style="1"/>
    <col min="11225" max="11225" width="13.83984375" style="1" bestFit="1" customWidth="1"/>
    <col min="11226" max="11474" width="9.15625" style="1"/>
    <col min="11475" max="11475" width="1.41796875" style="1" customWidth="1"/>
    <col min="11476" max="11476" width="2.15625" style="1" customWidth="1"/>
    <col min="11477" max="11477" width="16.83984375" style="1" customWidth="1"/>
    <col min="11478" max="11478" width="43.41796875" style="1" customWidth="1"/>
    <col min="11479" max="11479" width="22.41796875" style="1" customWidth="1"/>
    <col min="11480" max="11480" width="9.15625" style="1"/>
    <col min="11481" max="11481" width="13.83984375" style="1" bestFit="1" customWidth="1"/>
    <col min="11482" max="11730" width="9.15625" style="1"/>
    <col min="11731" max="11731" width="1.41796875" style="1" customWidth="1"/>
    <col min="11732" max="11732" width="2.15625" style="1" customWidth="1"/>
    <col min="11733" max="11733" width="16.83984375" style="1" customWidth="1"/>
    <col min="11734" max="11734" width="43.41796875" style="1" customWidth="1"/>
    <col min="11735" max="11735" width="22.41796875" style="1" customWidth="1"/>
    <col min="11736" max="11736" width="9.15625" style="1"/>
    <col min="11737" max="11737" width="13.83984375" style="1" bestFit="1" customWidth="1"/>
    <col min="11738" max="11986" width="9.15625" style="1"/>
    <col min="11987" max="11987" width="1.41796875" style="1" customWidth="1"/>
    <col min="11988" max="11988" width="2.15625" style="1" customWidth="1"/>
    <col min="11989" max="11989" width="16.83984375" style="1" customWidth="1"/>
    <col min="11990" max="11990" width="43.41796875" style="1" customWidth="1"/>
    <col min="11991" max="11991" width="22.41796875" style="1" customWidth="1"/>
    <col min="11992" max="11992" width="9.15625" style="1"/>
    <col min="11993" max="11993" width="13.83984375" style="1" bestFit="1" customWidth="1"/>
    <col min="11994" max="12242" width="9.15625" style="1"/>
    <col min="12243" max="12243" width="1.41796875" style="1" customWidth="1"/>
    <col min="12244" max="12244" width="2.15625" style="1" customWidth="1"/>
    <col min="12245" max="12245" width="16.83984375" style="1" customWidth="1"/>
    <col min="12246" max="12246" width="43.41796875" style="1" customWidth="1"/>
    <col min="12247" max="12247" width="22.41796875" style="1" customWidth="1"/>
    <col min="12248" max="12248" width="9.15625" style="1"/>
    <col min="12249" max="12249" width="13.83984375" style="1" bestFit="1" customWidth="1"/>
    <col min="12250" max="12498" width="9.15625" style="1"/>
    <col min="12499" max="12499" width="1.41796875" style="1" customWidth="1"/>
    <col min="12500" max="12500" width="2.15625" style="1" customWidth="1"/>
    <col min="12501" max="12501" width="16.83984375" style="1" customWidth="1"/>
    <col min="12502" max="12502" width="43.41796875" style="1" customWidth="1"/>
    <col min="12503" max="12503" width="22.41796875" style="1" customWidth="1"/>
    <col min="12504" max="12504" width="9.15625" style="1"/>
    <col min="12505" max="12505" width="13.83984375" style="1" bestFit="1" customWidth="1"/>
    <col min="12506" max="12754" width="9.15625" style="1"/>
    <col min="12755" max="12755" width="1.41796875" style="1" customWidth="1"/>
    <col min="12756" max="12756" width="2.15625" style="1" customWidth="1"/>
    <col min="12757" max="12757" width="16.83984375" style="1" customWidth="1"/>
    <col min="12758" max="12758" width="43.41796875" style="1" customWidth="1"/>
    <col min="12759" max="12759" width="22.41796875" style="1" customWidth="1"/>
    <col min="12760" max="12760" width="9.15625" style="1"/>
    <col min="12761" max="12761" width="13.83984375" style="1" bestFit="1" customWidth="1"/>
    <col min="12762" max="13010" width="9.15625" style="1"/>
    <col min="13011" max="13011" width="1.41796875" style="1" customWidth="1"/>
    <col min="13012" max="13012" width="2.15625" style="1" customWidth="1"/>
    <col min="13013" max="13013" width="16.83984375" style="1" customWidth="1"/>
    <col min="13014" max="13014" width="43.41796875" style="1" customWidth="1"/>
    <col min="13015" max="13015" width="22.41796875" style="1" customWidth="1"/>
    <col min="13016" max="13016" width="9.15625" style="1"/>
    <col min="13017" max="13017" width="13.83984375" style="1" bestFit="1" customWidth="1"/>
    <col min="13018" max="13266" width="9.15625" style="1"/>
    <col min="13267" max="13267" width="1.41796875" style="1" customWidth="1"/>
    <col min="13268" max="13268" width="2.15625" style="1" customWidth="1"/>
    <col min="13269" max="13269" width="16.83984375" style="1" customWidth="1"/>
    <col min="13270" max="13270" width="43.41796875" style="1" customWidth="1"/>
    <col min="13271" max="13271" width="22.41796875" style="1" customWidth="1"/>
    <col min="13272" max="13272" width="9.15625" style="1"/>
    <col min="13273" max="13273" width="13.83984375" style="1" bestFit="1" customWidth="1"/>
    <col min="13274" max="13522" width="9.15625" style="1"/>
    <col min="13523" max="13523" width="1.41796875" style="1" customWidth="1"/>
    <col min="13524" max="13524" width="2.15625" style="1" customWidth="1"/>
    <col min="13525" max="13525" width="16.83984375" style="1" customWidth="1"/>
    <col min="13526" max="13526" width="43.41796875" style="1" customWidth="1"/>
    <col min="13527" max="13527" width="22.41796875" style="1" customWidth="1"/>
    <col min="13528" max="13528" width="9.15625" style="1"/>
    <col min="13529" max="13529" width="13.83984375" style="1" bestFit="1" customWidth="1"/>
    <col min="13530" max="13778" width="9.15625" style="1"/>
    <col min="13779" max="13779" width="1.41796875" style="1" customWidth="1"/>
    <col min="13780" max="13780" width="2.15625" style="1" customWidth="1"/>
    <col min="13781" max="13781" width="16.83984375" style="1" customWidth="1"/>
    <col min="13782" max="13782" width="43.41796875" style="1" customWidth="1"/>
    <col min="13783" max="13783" width="22.41796875" style="1" customWidth="1"/>
    <col min="13784" max="13784" width="9.15625" style="1"/>
    <col min="13785" max="13785" width="13.83984375" style="1" bestFit="1" customWidth="1"/>
    <col min="13786" max="14034" width="9.15625" style="1"/>
    <col min="14035" max="14035" width="1.41796875" style="1" customWidth="1"/>
    <col min="14036" max="14036" width="2.15625" style="1" customWidth="1"/>
    <col min="14037" max="14037" width="16.83984375" style="1" customWidth="1"/>
    <col min="14038" max="14038" width="43.41796875" style="1" customWidth="1"/>
    <col min="14039" max="14039" width="22.41796875" style="1" customWidth="1"/>
    <col min="14040" max="14040" width="9.15625" style="1"/>
    <col min="14041" max="14041" width="13.83984375" style="1" bestFit="1" customWidth="1"/>
    <col min="14042" max="14290" width="9.15625" style="1"/>
    <col min="14291" max="14291" width="1.41796875" style="1" customWidth="1"/>
    <col min="14292" max="14292" width="2.15625" style="1" customWidth="1"/>
    <col min="14293" max="14293" width="16.83984375" style="1" customWidth="1"/>
    <col min="14294" max="14294" width="43.41796875" style="1" customWidth="1"/>
    <col min="14295" max="14295" width="22.41796875" style="1" customWidth="1"/>
    <col min="14296" max="14296" width="9.15625" style="1"/>
    <col min="14297" max="14297" width="13.83984375" style="1" bestFit="1" customWidth="1"/>
    <col min="14298" max="14546" width="9.15625" style="1"/>
    <col min="14547" max="14547" width="1.41796875" style="1" customWidth="1"/>
    <col min="14548" max="14548" width="2.15625" style="1" customWidth="1"/>
    <col min="14549" max="14549" width="16.83984375" style="1" customWidth="1"/>
    <col min="14550" max="14550" width="43.41796875" style="1" customWidth="1"/>
    <col min="14551" max="14551" width="22.41796875" style="1" customWidth="1"/>
    <col min="14552" max="14552" width="9.15625" style="1"/>
    <col min="14553" max="14553" width="13.83984375" style="1" bestFit="1" customWidth="1"/>
    <col min="14554" max="14802" width="9.15625" style="1"/>
    <col min="14803" max="14803" width="1.41796875" style="1" customWidth="1"/>
    <col min="14804" max="14804" width="2.15625" style="1" customWidth="1"/>
    <col min="14805" max="14805" width="16.83984375" style="1" customWidth="1"/>
    <col min="14806" max="14806" width="43.41796875" style="1" customWidth="1"/>
    <col min="14807" max="14807" width="22.41796875" style="1" customWidth="1"/>
    <col min="14808" max="14808" width="9.15625" style="1"/>
    <col min="14809" max="14809" width="13.83984375" style="1" bestFit="1" customWidth="1"/>
    <col min="14810" max="15058" width="9.15625" style="1"/>
    <col min="15059" max="15059" width="1.41796875" style="1" customWidth="1"/>
    <col min="15060" max="15060" width="2.15625" style="1" customWidth="1"/>
    <col min="15061" max="15061" width="16.83984375" style="1" customWidth="1"/>
    <col min="15062" max="15062" width="43.41796875" style="1" customWidth="1"/>
    <col min="15063" max="15063" width="22.41796875" style="1" customWidth="1"/>
    <col min="15064" max="15064" width="9.15625" style="1"/>
    <col min="15065" max="15065" width="13.83984375" style="1" bestFit="1" customWidth="1"/>
    <col min="15066" max="15314" width="9.15625" style="1"/>
    <col min="15315" max="15315" width="1.41796875" style="1" customWidth="1"/>
    <col min="15316" max="15316" width="2.15625" style="1" customWidth="1"/>
    <col min="15317" max="15317" width="16.83984375" style="1" customWidth="1"/>
    <col min="15318" max="15318" width="43.41796875" style="1" customWidth="1"/>
    <col min="15319" max="15319" width="22.41796875" style="1" customWidth="1"/>
    <col min="15320" max="15320" width="9.15625" style="1"/>
    <col min="15321" max="15321" width="13.83984375" style="1" bestFit="1" customWidth="1"/>
    <col min="15322" max="15570" width="9.15625" style="1"/>
    <col min="15571" max="15571" width="1.41796875" style="1" customWidth="1"/>
    <col min="15572" max="15572" width="2.15625" style="1" customWidth="1"/>
    <col min="15573" max="15573" width="16.83984375" style="1" customWidth="1"/>
    <col min="15574" max="15574" width="43.41796875" style="1" customWidth="1"/>
    <col min="15575" max="15575" width="22.41796875" style="1" customWidth="1"/>
    <col min="15576" max="15576" width="9.15625" style="1"/>
    <col min="15577" max="15577" width="13.83984375" style="1" bestFit="1" customWidth="1"/>
    <col min="15578" max="15826" width="9.15625" style="1"/>
    <col min="15827" max="15827" width="1.41796875" style="1" customWidth="1"/>
    <col min="15828" max="15828" width="2.15625" style="1" customWidth="1"/>
    <col min="15829" max="15829" width="16.83984375" style="1" customWidth="1"/>
    <col min="15830" max="15830" width="43.41796875" style="1" customWidth="1"/>
    <col min="15831" max="15831" width="22.41796875" style="1" customWidth="1"/>
    <col min="15832" max="15832" width="9.15625" style="1"/>
    <col min="15833" max="15833" width="13.83984375" style="1" bestFit="1" customWidth="1"/>
    <col min="15834" max="16082" width="9.15625" style="1"/>
    <col min="16083" max="16083" width="1.41796875" style="1" customWidth="1"/>
    <col min="16084" max="16084" width="2.15625" style="1" customWidth="1"/>
    <col min="16085" max="16085" width="16.83984375" style="1" customWidth="1"/>
    <col min="16086" max="16086" width="43.41796875" style="1" customWidth="1"/>
    <col min="16087" max="16087" width="22.41796875" style="1" customWidth="1"/>
    <col min="16088" max="16088" width="9.15625" style="1"/>
    <col min="16089" max="16089" width="13.83984375" style="1" bestFit="1" customWidth="1"/>
    <col min="16090" max="16384" width="9.15625" style="1"/>
  </cols>
  <sheetData>
    <row r="2" spans="1:3" ht="10.5" x14ac:dyDescent="0.4">
      <c r="C2" s="2" t="s">
        <v>0</v>
      </c>
    </row>
    <row r="3" spans="1:3" ht="10.5" x14ac:dyDescent="0.4">
      <c r="A3" s="2"/>
      <c r="B3" s="3"/>
      <c r="C3" s="3"/>
    </row>
    <row r="4" spans="1:3" x14ac:dyDescent="0.35">
      <c r="B4" s="107" t="s">
        <v>1</v>
      </c>
      <c r="C4" s="107"/>
    </row>
    <row r="5" spans="1:3" ht="10.5" x14ac:dyDescent="0.4">
      <c r="A5" s="2"/>
      <c r="B5" s="2"/>
      <c r="C5" s="2"/>
    </row>
    <row r="6" spans="1:3" x14ac:dyDescent="0.35">
      <c r="C6" s="4" t="s">
        <v>2</v>
      </c>
    </row>
    <row r="8" spans="1:3" x14ac:dyDescent="0.35">
      <c r="B8" s="108" t="s">
        <v>3</v>
      </c>
      <c r="C8" s="108"/>
    </row>
    <row r="11" spans="1:3" ht="10.5" x14ac:dyDescent="0.4">
      <c r="B11" s="2" t="s">
        <v>4</v>
      </c>
    </row>
    <row r="12" spans="1:3" x14ac:dyDescent="0.35">
      <c r="B12" s="83" t="s">
        <v>5</v>
      </c>
    </row>
    <row r="13" spans="1:3" ht="21" x14ac:dyDescent="0.4">
      <c r="A13" s="4" t="s">
        <v>6</v>
      </c>
      <c r="B13" s="76" t="s">
        <v>7</v>
      </c>
      <c r="C13" s="76"/>
    </row>
    <row r="14" spans="1:3" ht="21" x14ac:dyDescent="0.4">
      <c r="A14" s="4" t="s">
        <v>8</v>
      </c>
      <c r="B14" s="76" t="s">
        <v>9</v>
      </c>
      <c r="C14" s="76"/>
    </row>
    <row r="15" spans="1:3" ht="10.5" x14ac:dyDescent="0.4">
      <c r="A15" s="4" t="s">
        <v>10</v>
      </c>
      <c r="B15" s="75" t="s">
        <v>11</v>
      </c>
      <c r="C15" s="75"/>
    </row>
    <row r="16" spans="1:3" x14ac:dyDescent="0.35">
      <c r="A16" s="4" t="s">
        <v>12</v>
      </c>
      <c r="B16" s="74"/>
      <c r="C16" s="74"/>
    </row>
    <row r="17" spans="1:3" ht="10.5" thickBot="1" x14ac:dyDescent="0.4"/>
    <row r="18" spans="1:3" ht="10.5" x14ac:dyDescent="0.4">
      <c r="A18" s="5" t="s">
        <v>13</v>
      </c>
      <c r="B18" s="6" t="s">
        <v>14</v>
      </c>
      <c r="C18" s="7" t="s">
        <v>15</v>
      </c>
    </row>
    <row r="19" spans="1:3" ht="20.399999999999999" x14ac:dyDescent="0.35">
      <c r="A19" s="78">
        <v>1</v>
      </c>
      <c r="B19" s="91" t="s">
        <v>9</v>
      </c>
      <c r="C19" s="9">
        <f>'Kops a'!E28</f>
        <v>0</v>
      </c>
    </row>
    <row r="20" spans="1:3" x14ac:dyDescent="0.35">
      <c r="A20" s="79"/>
      <c r="B20" s="80"/>
      <c r="C20" s="10"/>
    </row>
    <row r="21" spans="1:3" x14ac:dyDescent="0.35">
      <c r="A21" s="81"/>
      <c r="B21" s="8"/>
      <c r="C21" s="10"/>
    </row>
    <row r="22" spans="1:3" x14ac:dyDescent="0.35">
      <c r="A22" s="81"/>
      <c r="B22" s="8"/>
      <c r="C22" s="10"/>
    </row>
    <row r="23" spans="1:3" x14ac:dyDescent="0.35">
      <c r="A23" s="81"/>
      <c r="B23" s="8"/>
      <c r="C23" s="10"/>
    </row>
    <row r="24" spans="1:3" x14ac:dyDescent="0.35">
      <c r="A24" s="81"/>
      <c r="B24" s="8"/>
      <c r="C24" s="10"/>
    </row>
    <row r="25" spans="1:3" ht="10.5" thickBot="1" x14ac:dyDescent="0.4">
      <c r="A25" s="82"/>
      <c r="B25" s="52"/>
      <c r="C25" s="53"/>
    </row>
    <row r="26" spans="1:3" ht="10.8" thickBot="1" x14ac:dyDescent="0.45">
      <c r="A26" s="11"/>
      <c r="B26" s="12" t="s">
        <v>16</v>
      </c>
      <c r="C26" s="13">
        <f>SUM(C19:C25)</f>
        <v>0</v>
      </c>
    </row>
    <row r="27" spans="1:3" ht="10.8" thickBot="1" x14ac:dyDescent="0.45">
      <c r="B27" s="14"/>
      <c r="C27" s="15"/>
    </row>
    <row r="28" spans="1:3" ht="10.5" thickBot="1" x14ac:dyDescent="0.4">
      <c r="A28" s="109" t="s">
        <v>17</v>
      </c>
      <c r="B28" s="110"/>
      <c r="C28" s="16">
        <f>ROUND(C26*21%,2)</f>
        <v>0</v>
      </c>
    </row>
    <row r="31" spans="1:3" x14ac:dyDescent="0.35">
      <c r="A31" s="1" t="s">
        <v>18</v>
      </c>
      <c r="B31" s="111"/>
      <c r="C31" s="111"/>
    </row>
    <row r="32" spans="1:3" x14ac:dyDescent="0.35">
      <c r="B32" s="106" t="s">
        <v>19</v>
      </c>
      <c r="C32" s="106"/>
    </row>
    <row r="34" spans="1:3" x14ac:dyDescent="0.35">
      <c r="A34" s="1" t="s">
        <v>20</v>
      </c>
      <c r="B34" s="17"/>
      <c r="C34" s="17"/>
    </row>
    <row r="35" spans="1:3" x14ac:dyDescent="0.35">
      <c r="A35" s="17"/>
      <c r="B35" s="17"/>
      <c r="C35" s="17"/>
    </row>
    <row r="36" spans="1:3" x14ac:dyDescent="0.35">
      <c r="A36" s="1" t="s">
        <v>21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78" priority="10" operator="equal">
      <formula>0</formula>
    </cfRule>
  </conditionalFormatting>
  <conditionalFormatting sqref="B13:B16">
    <cfRule type="cellIs" dxfId="177" priority="9" operator="equal">
      <formula>0</formula>
    </cfRule>
  </conditionalFormatting>
  <conditionalFormatting sqref="B19">
    <cfRule type="cellIs" dxfId="176" priority="8" operator="equal">
      <formula>0</formula>
    </cfRule>
  </conditionalFormatting>
  <conditionalFormatting sqref="B31:C31">
    <cfRule type="cellIs" dxfId="175" priority="4" operator="equal">
      <formula>0</formula>
    </cfRule>
  </conditionalFormatting>
  <conditionalFormatting sqref="A19">
    <cfRule type="cellIs" dxfId="174" priority="3" operator="equal">
      <formula>0</formula>
    </cfRule>
  </conditionalFormatting>
  <conditionalFormatting sqref="A36">
    <cfRule type="containsText" dxfId="173" priority="2" operator="containsText" text="Tāme sastādīta 20__. gada __. _________">
      <formula>NOT(ISERROR(SEARCH("Tāme sastādīta 20__. gada __. _________",A36)))</formula>
    </cfRule>
  </conditionalFormatting>
  <conditionalFormatting sqref="B34">
    <cfRule type="cellIs" dxfId="172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113"/>
  <sheetViews>
    <sheetView workbookViewId="0">
      <selection activeCell="L13" sqref="L13"/>
    </sheetView>
  </sheetViews>
  <sheetFormatPr defaultColWidth="9.15625" defaultRowHeight="10.199999999999999" x14ac:dyDescent="0.35"/>
  <cols>
    <col min="1" max="1" width="4.578125" style="1" customWidth="1"/>
    <col min="2" max="2" width="5.26171875" style="1" customWidth="1"/>
    <col min="3" max="3" width="38.41796875" style="1" customWidth="1"/>
    <col min="4" max="4" width="5.83984375" style="1" customWidth="1"/>
    <col min="5" max="5" width="8.68359375" style="1" customWidth="1"/>
    <col min="6" max="6" width="5.41796875" style="1" customWidth="1"/>
    <col min="7" max="7" width="4.83984375" style="1" customWidth="1"/>
    <col min="8" max="10" width="6.68359375" style="1" customWidth="1"/>
    <col min="11" max="11" width="7" style="1" customWidth="1"/>
    <col min="12" max="15" width="7.68359375" style="1" customWidth="1"/>
    <col min="16" max="16" width="9" style="1" customWidth="1"/>
    <col min="17" max="16384" width="9.15625" style="1"/>
  </cols>
  <sheetData>
    <row r="1" spans="1:16" x14ac:dyDescent="0.35">
      <c r="A1" s="23"/>
      <c r="B1" s="23"/>
      <c r="C1" s="26" t="s">
        <v>44</v>
      </c>
      <c r="D1" s="51">
        <f>'Kops a'!A22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ht="10.5" x14ac:dyDescent="0.35">
      <c r="A2" s="28"/>
      <c r="B2" s="28"/>
      <c r="C2" s="154" t="s">
        <v>296</v>
      </c>
      <c r="D2" s="154"/>
      <c r="E2" s="154"/>
      <c r="F2" s="154"/>
      <c r="G2" s="154"/>
      <c r="H2" s="154"/>
      <c r="I2" s="154"/>
      <c r="J2" s="28"/>
    </row>
    <row r="3" spans="1:16" ht="10.5" x14ac:dyDescent="0.35">
      <c r="A3" s="29"/>
      <c r="B3" s="29"/>
      <c r="C3" s="115" t="s">
        <v>23</v>
      </c>
      <c r="D3" s="115"/>
      <c r="E3" s="115"/>
      <c r="F3" s="115"/>
      <c r="G3" s="115"/>
      <c r="H3" s="115"/>
      <c r="I3" s="115"/>
      <c r="J3" s="29"/>
    </row>
    <row r="4" spans="1:16" ht="10.5" x14ac:dyDescent="0.35">
      <c r="A4" s="29"/>
      <c r="B4" s="29"/>
      <c r="C4" s="155" t="s">
        <v>5</v>
      </c>
      <c r="D4" s="155"/>
      <c r="E4" s="155"/>
      <c r="F4" s="155"/>
      <c r="G4" s="155"/>
      <c r="H4" s="155"/>
      <c r="I4" s="155"/>
      <c r="J4" s="29"/>
    </row>
    <row r="5" spans="1:16" x14ac:dyDescent="0.35">
      <c r="A5" s="23"/>
      <c r="B5" s="23"/>
      <c r="C5" s="26" t="s">
        <v>6</v>
      </c>
      <c r="D5" s="167" t="str">
        <f>'Kops a'!D6</f>
        <v>Daudzdzīvokļu dzīvojamās mājas vienkāršotas fasādes atjaunošana</v>
      </c>
      <c r="E5" s="167"/>
      <c r="F5" s="167"/>
      <c r="G5" s="167"/>
      <c r="H5" s="167"/>
      <c r="I5" s="167"/>
      <c r="J5" s="167"/>
      <c r="K5" s="167"/>
      <c r="L5" s="167"/>
      <c r="M5" s="17"/>
      <c r="N5" s="17"/>
      <c r="O5" s="17"/>
      <c r="P5" s="17"/>
    </row>
    <row r="6" spans="1:16" ht="25" customHeight="1" x14ac:dyDescent="0.35">
      <c r="A6" s="23"/>
      <c r="B6" s="23"/>
      <c r="C6" s="26" t="s">
        <v>8</v>
      </c>
      <c r="D6" s="167" t="str">
        <f>'Kops a'!D7</f>
        <v>Daudzdzīvokļu dzīvojamās mājas, Kooperatīva ielā 10, Jelgavā vienkāršotas fasādes atjaunošana</v>
      </c>
      <c r="E6" s="167"/>
      <c r="F6" s="167"/>
      <c r="G6" s="167"/>
      <c r="H6" s="167"/>
      <c r="I6" s="167"/>
      <c r="J6" s="167"/>
      <c r="K6" s="167"/>
      <c r="L6" s="167"/>
      <c r="M6" s="17"/>
      <c r="N6" s="17"/>
      <c r="O6" s="17"/>
      <c r="P6" s="17"/>
    </row>
    <row r="7" spans="1:16" x14ac:dyDescent="0.35">
      <c r="A7" s="23"/>
      <c r="B7" s="23"/>
      <c r="C7" s="26" t="s">
        <v>10</v>
      </c>
      <c r="D7" s="167" t="str">
        <f>'Kops a'!D8</f>
        <v>Kooperatīva iela 10, Jelgava</v>
      </c>
      <c r="E7" s="167"/>
      <c r="F7" s="167"/>
      <c r="G7" s="167"/>
      <c r="H7" s="167"/>
      <c r="I7" s="167"/>
      <c r="J7" s="167"/>
      <c r="K7" s="167"/>
      <c r="L7" s="167"/>
      <c r="M7" s="17"/>
      <c r="N7" s="17"/>
      <c r="O7" s="17"/>
      <c r="P7" s="17"/>
    </row>
    <row r="8" spans="1:16" x14ac:dyDescent="0.35">
      <c r="A8" s="23"/>
      <c r="B8" s="23"/>
      <c r="C8" s="4" t="s">
        <v>26</v>
      </c>
      <c r="D8" s="167">
        <f>'Kops a'!D9</f>
        <v>0</v>
      </c>
      <c r="E8" s="167"/>
      <c r="F8" s="167"/>
      <c r="G8" s="167"/>
      <c r="H8" s="167"/>
      <c r="I8" s="167"/>
      <c r="J8" s="167"/>
      <c r="K8" s="167"/>
      <c r="L8" s="167"/>
      <c r="M8" s="17"/>
      <c r="N8" s="17"/>
      <c r="O8" s="17"/>
      <c r="P8" s="17"/>
    </row>
    <row r="9" spans="1:16" ht="11.25" customHeight="1" x14ac:dyDescent="0.35">
      <c r="A9" s="153" t="s">
        <v>434</v>
      </c>
      <c r="B9" s="153"/>
      <c r="C9" s="153"/>
      <c r="D9" s="153"/>
      <c r="E9" s="153"/>
      <c r="F9" s="153"/>
      <c r="G9" s="153"/>
      <c r="H9" s="153"/>
      <c r="I9" s="153"/>
      <c r="J9" s="159" t="s">
        <v>46</v>
      </c>
      <c r="K9" s="159"/>
      <c r="L9" s="159"/>
      <c r="M9" s="159"/>
      <c r="N9" s="166">
        <f>P101</f>
        <v>0</v>
      </c>
      <c r="O9" s="166"/>
      <c r="P9" s="30"/>
    </row>
    <row r="10" spans="1:16" ht="10.5" x14ac:dyDescent="0.35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7"/>
      <c r="P10" s="86" t="str">
        <f>A107</f>
        <v>Tāme sastādīta</v>
      </c>
    </row>
    <row r="11" spans="1:16" ht="10.8" thickBot="1" x14ac:dyDescent="0.4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35">
      <c r="A12" s="127" t="s">
        <v>29</v>
      </c>
      <c r="B12" s="161" t="s">
        <v>47</v>
      </c>
      <c r="C12" s="157" t="s">
        <v>48</v>
      </c>
      <c r="D12" s="164" t="s">
        <v>49</v>
      </c>
      <c r="E12" s="168" t="s">
        <v>50</v>
      </c>
      <c r="F12" s="156" t="s">
        <v>51</v>
      </c>
      <c r="G12" s="157"/>
      <c r="H12" s="157"/>
      <c r="I12" s="157"/>
      <c r="J12" s="157"/>
      <c r="K12" s="158"/>
      <c r="L12" s="156" t="s">
        <v>52</v>
      </c>
      <c r="M12" s="157"/>
      <c r="N12" s="157"/>
      <c r="O12" s="157"/>
      <c r="P12" s="158"/>
    </row>
    <row r="13" spans="1:16" ht="126.75" customHeight="1" thickBot="1" x14ac:dyDescent="0.4">
      <c r="A13" s="160"/>
      <c r="B13" s="162"/>
      <c r="C13" s="163"/>
      <c r="D13" s="165"/>
      <c r="E13" s="169"/>
      <c r="F13" s="35" t="s">
        <v>53</v>
      </c>
      <c r="G13" s="36" t="s">
        <v>54</v>
      </c>
      <c r="H13" s="36" t="s">
        <v>55</v>
      </c>
      <c r="I13" s="36" t="s">
        <v>56</v>
      </c>
      <c r="J13" s="36" t="s">
        <v>57</v>
      </c>
      <c r="K13" s="62" t="s">
        <v>58</v>
      </c>
      <c r="L13" s="35" t="s">
        <v>53</v>
      </c>
      <c r="M13" s="36" t="s">
        <v>55</v>
      </c>
      <c r="N13" s="36" t="s">
        <v>56</v>
      </c>
      <c r="O13" s="36" t="s">
        <v>57</v>
      </c>
      <c r="P13" s="62" t="s">
        <v>58</v>
      </c>
    </row>
    <row r="14" spans="1:16" ht="10.5" x14ac:dyDescent="0.4">
      <c r="A14" s="94">
        <v>1</v>
      </c>
      <c r="B14" s="98"/>
      <c r="C14" s="95" t="s">
        <v>59</v>
      </c>
      <c r="D14" s="24"/>
      <c r="E14" s="65"/>
      <c r="F14" s="66"/>
      <c r="G14" s="63"/>
      <c r="H14" s="47">
        <f t="shared" ref="H14:H45" si="0">ROUND(F14*G14,2)</f>
        <v>0</v>
      </c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10.5" x14ac:dyDescent="0.35">
      <c r="A15" s="37">
        <v>1</v>
      </c>
      <c r="B15" s="38"/>
      <c r="C15" s="93" t="s">
        <v>297</v>
      </c>
      <c r="D15" s="24" t="s">
        <v>73</v>
      </c>
      <c r="E15" s="103">
        <v>1</v>
      </c>
      <c r="F15" s="66"/>
      <c r="G15" s="63"/>
      <c r="H15" s="47">
        <f t="shared" si="0"/>
        <v>0</v>
      </c>
      <c r="I15" s="63"/>
      <c r="J15" s="63"/>
      <c r="K15" s="48">
        <f t="shared" ref="K15:K78" si="1">SUM(H15:J15)</f>
        <v>0</v>
      </c>
      <c r="L15" s="49">
        <f t="shared" ref="L15:L78" si="2">ROUND(E15*F15,2)</f>
        <v>0</v>
      </c>
      <c r="M15" s="47">
        <f t="shared" ref="M15:M78" si="3">ROUND(H15*E15,2)</f>
        <v>0</v>
      </c>
      <c r="N15" s="47">
        <f t="shared" ref="N15:N78" si="4">ROUND(I15*E15,2)</f>
        <v>0</v>
      </c>
      <c r="O15" s="47">
        <f t="shared" ref="O15:O78" si="5">ROUND(J15*E15,2)</f>
        <v>0</v>
      </c>
      <c r="P15" s="48">
        <f t="shared" ref="P15:P78" si="6">SUM(M15:O15)</f>
        <v>0</v>
      </c>
    </row>
    <row r="16" spans="1:16" ht="10.5" x14ac:dyDescent="0.35">
      <c r="A16" s="37">
        <v>2</v>
      </c>
      <c r="B16" s="38"/>
      <c r="C16" s="93" t="s">
        <v>298</v>
      </c>
      <c r="D16" s="24" t="s">
        <v>73</v>
      </c>
      <c r="E16" s="103">
        <v>1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10.5" x14ac:dyDescent="0.4">
      <c r="A17" s="94">
        <v>2</v>
      </c>
      <c r="B17" s="98"/>
      <c r="C17" s="95" t="s">
        <v>299</v>
      </c>
      <c r="D17" s="24"/>
      <c r="E17" s="103"/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10.5" x14ac:dyDescent="0.35">
      <c r="A18" s="37">
        <v>1</v>
      </c>
      <c r="B18" s="38"/>
      <c r="C18" s="101" t="s">
        <v>300</v>
      </c>
      <c r="D18" s="24"/>
      <c r="E18" s="103"/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10.5" x14ac:dyDescent="0.35">
      <c r="A19" s="37">
        <v>2</v>
      </c>
      <c r="B19" s="38"/>
      <c r="C19" s="46" t="s">
        <v>301</v>
      </c>
      <c r="D19" s="24" t="s">
        <v>94</v>
      </c>
      <c r="E19" s="103">
        <v>130</v>
      </c>
      <c r="F19" s="66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10.5" x14ac:dyDescent="0.35">
      <c r="A20" s="37">
        <v>3</v>
      </c>
      <c r="B20" s="38"/>
      <c r="C20" s="46" t="s">
        <v>302</v>
      </c>
      <c r="D20" s="24" t="s">
        <v>94</v>
      </c>
      <c r="E20" s="103">
        <v>108</v>
      </c>
      <c r="F20" s="66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11.4" x14ac:dyDescent="0.35">
      <c r="A21" s="37">
        <v>4</v>
      </c>
      <c r="B21" s="38"/>
      <c r="C21" s="102" t="s">
        <v>303</v>
      </c>
      <c r="D21" s="24" t="s">
        <v>119</v>
      </c>
      <c r="E21" s="103">
        <v>28</v>
      </c>
      <c r="F21" s="66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11.4" x14ac:dyDescent="0.35">
      <c r="A22" s="37">
        <v>5</v>
      </c>
      <c r="B22" s="38"/>
      <c r="C22" s="102" t="s">
        <v>304</v>
      </c>
      <c r="D22" s="24" t="s">
        <v>119</v>
      </c>
      <c r="E22" s="103">
        <v>28</v>
      </c>
      <c r="F22" s="66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1.6" x14ac:dyDescent="0.35">
      <c r="A23" s="37">
        <v>6</v>
      </c>
      <c r="B23" s="38"/>
      <c r="C23" s="102" t="s">
        <v>305</v>
      </c>
      <c r="D23" s="24" t="s">
        <v>119</v>
      </c>
      <c r="E23" s="103">
        <v>20</v>
      </c>
      <c r="F23" s="66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1.6" x14ac:dyDescent="0.35">
      <c r="A24" s="37">
        <v>7</v>
      </c>
      <c r="B24" s="38"/>
      <c r="C24" s="102" t="s">
        <v>306</v>
      </c>
      <c r="D24" s="24" t="s">
        <v>119</v>
      </c>
      <c r="E24" s="103">
        <v>16</v>
      </c>
      <c r="F24" s="66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21.6" x14ac:dyDescent="0.35">
      <c r="A25" s="37">
        <v>8</v>
      </c>
      <c r="B25" s="38"/>
      <c r="C25" s="102" t="s">
        <v>307</v>
      </c>
      <c r="D25" s="24" t="s">
        <v>119</v>
      </c>
      <c r="E25" s="103">
        <v>20</v>
      </c>
      <c r="F25" s="66"/>
      <c r="G25" s="63"/>
      <c r="H25" s="47">
        <f t="shared" si="0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20.399999999999999" x14ac:dyDescent="0.35">
      <c r="A26" s="37">
        <v>9</v>
      </c>
      <c r="B26" s="38"/>
      <c r="C26" s="46" t="s">
        <v>308</v>
      </c>
      <c r="D26" s="24" t="s">
        <v>119</v>
      </c>
      <c r="E26" s="103">
        <v>12</v>
      </c>
      <c r="F26" s="66"/>
      <c r="G26" s="63"/>
      <c r="H26" s="47">
        <f t="shared" si="0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10.5" x14ac:dyDescent="0.35">
      <c r="A27" s="37">
        <v>10</v>
      </c>
      <c r="B27" s="38"/>
      <c r="C27" s="46" t="s">
        <v>309</v>
      </c>
      <c r="D27" s="24" t="s">
        <v>119</v>
      </c>
      <c r="E27" s="103">
        <v>48</v>
      </c>
      <c r="F27" s="66"/>
      <c r="G27" s="63"/>
      <c r="H27" s="47">
        <f t="shared" si="0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20.399999999999999" x14ac:dyDescent="0.35">
      <c r="A28" s="37">
        <v>11</v>
      </c>
      <c r="B28" s="38"/>
      <c r="C28" s="46" t="s">
        <v>310</v>
      </c>
      <c r="D28" s="24" t="s">
        <v>94</v>
      </c>
      <c r="E28" s="103">
        <v>130</v>
      </c>
      <c r="F28" s="66"/>
      <c r="G28" s="63"/>
      <c r="H28" s="47">
        <f t="shared" si="0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20.399999999999999" x14ac:dyDescent="0.35">
      <c r="A29" s="37">
        <v>12</v>
      </c>
      <c r="B29" s="38"/>
      <c r="C29" s="46" t="s">
        <v>311</v>
      </c>
      <c r="D29" s="24" t="s">
        <v>94</v>
      </c>
      <c r="E29" s="103">
        <v>108</v>
      </c>
      <c r="F29" s="66"/>
      <c r="G29" s="63"/>
      <c r="H29" s="47">
        <f t="shared" si="0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10.5" x14ac:dyDescent="0.35">
      <c r="A30" s="37">
        <v>13</v>
      </c>
      <c r="B30" s="38"/>
      <c r="C30" s="46" t="s">
        <v>312</v>
      </c>
      <c r="D30" s="24" t="s">
        <v>73</v>
      </c>
      <c r="E30" s="103">
        <v>24</v>
      </c>
      <c r="F30" s="66"/>
      <c r="G30" s="63"/>
      <c r="H30" s="47">
        <f t="shared" si="0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10.5" x14ac:dyDescent="0.35">
      <c r="A31" s="37">
        <v>14</v>
      </c>
      <c r="B31" s="38"/>
      <c r="C31" s="101" t="s">
        <v>313</v>
      </c>
      <c r="D31" s="24"/>
      <c r="E31" s="103"/>
      <c r="F31" s="66"/>
      <c r="G31" s="63"/>
      <c r="H31" s="47">
        <f t="shared" si="0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10.5" x14ac:dyDescent="0.35">
      <c r="A32" s="37">
        <v>15</v>
      </c>
      <c r="B32" s="38"/>
      <c r="C32" s="46" t="s">
        <v>301</v>
      </c>
      <c r="D32" s="24" t="s">
        <v>94</v>
      </c>
      <c r="E32" s="103">
        <v>65</v>
      </c>
      <c r="F32" s="66"/>
      <c r="G32" s="63"/>
      <c r="H32" s="47">
        <f t="shared" si="0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10.5" x14ac:dyDescent="0.35">
      <c r="A33" s="37">
        <v>16</v>
      </c>
      <c r="B33" s="38"/>
      <c r="C33" s="46" t="s">
        <v>302</v>
      </c>
      <c r="D33" s="24" t="s">
        <v>94</v>
      </c>
      <c r="E33" s="103">
        <v>55</v>
      </c>
      <c r="F33" s="66"/>
      <c r="G33" s="63"/>
      <c r="H33" s="47">
        <f t="shared" si="0"/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10.5" x14ac:dyDescent="0.35">
      <c r="A34" s="37">
        <v>17</v>
      </c>
      <c r="B34" s="38"/>
      <c r="C34" s="46" t="s">
        <v>314</v>
      </c>
      <c r="D34" s="24" t="s">
        <v>94</v>
      </c>
      <c r="E34" s="103">
        <v>50</v>
      </c>
      <c r="F34" s="66"/>
      <c r="G34" s="63"/>
      <c r="H34" s="47">
        <f t="shared" si="0"/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10.5" x14ac:dyDescent="0.35">
      <c r="A35" s="37">
        <v>18</v>
      </c>
      <c r="B35" s="38"/>
      <c r="C35" s="46" t="s">
        <v>315</v>
      </c>
      <c r="D35" s="24" t="s">
        <v>94</v>
      </c>
      <c r="E35" s="103">
        <v>6</v>
      </c>
      <c r="F35" s="66"/>
      <c r="G35" s="63"/>
      <c r="H35" s="47">
        <f t="shared" si="0"/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ht="10.5" x14ac:dyDescent="0.35">
      <c r="A36" s="37">
        <v>19</v>
      </c>
      <c r="B36" s="38"/>
      <c r="C36" s="46" t="s">
        <v>316</v>
      </c>
      <c r="D36" s="24" t="s">
        <v>94</v>
      </c>
      <c r="E36" s="103">
        <v>3</v>
      </c>
      <c r="F36" s="66"/>
      <c r="G36" s="63"/>
      <c r="H36" s="47">
        <f t="shared" si="0"/>
        <v>0</v>
      </c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11.4" x14ac:dyDescent="0.35">
      <c r="A37" s="37">
        <v>20</v>
      </c>
      <c r="B37" s="38"/>
      <c r="C37" s="102" t="s">
        <v>317</v>
      </c>
      <c r="D37" s="24" t="s">
        <v>119</v>
      </c>
      <c r="E37" s="103">
        <v>14</v>
      </c>
      <c r="F37" s="66"/>
      <c r="G37" s="63"/>
      <c r="H37" s="47">
        <f t="shared" si="0"/>
        <v>0</v>
      </c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11.4" x14ac:dyDescent="0.35">
      <c r="A38" s="37">
        <v>21</v>
      </c>
      <c r="B38" s="38"/>
      <c r="C38" s="102" t="s">
        <v>318</v>
      </c>
      <c r="D38" s="24" t="s">
        <v>119</v>
      </c>
      <c r="E38" s="103">
        <v>8</v>
      </c>
      <c r="F38" s="66"/>
      <c r="G38" s="63"/>
      <c r="H38" s="47">
        <f t="shared" si="0"/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1.6" x14ac:dyDescent="0.35">
      <c r="A39" s="37">
        <v>22</v>
      </c>
      <c r="B39" s="38"/>
      <c r="C39" s="102" t="s">
        <v>305</v>
      </c>
      <c r="D39" s="24" t="s">
        <v>119</v>
      </c>
      <c r="E39" s="103">
        <v>12</v>
      </c>
      <c r="F39" s="66"/>
      <c r="G39" s="63"/>
      <c r="H39" s="47">
        <f t="shared" si="0"/>
        <v>0</v>
      </c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21.6" x14ac:dyDescent="0.35">
      <c r="A40" s="37">
        <v>23</v>
      </c>
      <c r="B40" s="38"/>
      <c r="C40" s="102" t="s">
        <v>306</v>
      </c>
      <c r="D40" s="24" t="s">
        <v>119</v>
      </c>
      <c r="E40" s="103">
        <v>2</v>
      </c>
      <c r="F40" s="66"/>
      <c r="G40" s="63"/>
      <c r="H40" s="47">
        <f t="shared" si="0"/>
        <v>0</v>
      </c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21.6" x14ac:dyDescent="0.35">
      <c r="A41" s="37">
        <v>24</v>
      </c>
      <c r="B41" s="38"/>
      <c r="C41" s="102" t="s">
        <v>307</v>
      </c>
      <c r="D41" s="24" t="s">
        <v>119</v>
      </c>
      <c r="E41" s="103">
        <v>17</v>
      </c>
      <c r="F41" s="66"/>
      <c r="G41" s="63"/>
      <c r="H41" s="47">
        <f t="shared" si="0"/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21.6" x14ac:dyDescent="0.35">
      <c r="A42" s="37">
        <v>25</v>
      </c>
      <c r="B42" s="38"/>
      <c r="C42" s="102" t="s">
        <v>319</v>
      </c>
      <c r="D42" s="24" t="s">
        <v>119</v>
      </c>
      <c r="E42" s="103">
        <v>8</v>
      </c>
      <c r="F42" s="66"/>
      <c r="G42" s="63"/>
      <c r="H42" s="47">
        <f t="shared" si="0"/>
        <v>0</v>
      </c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ht="21.6" x14ac:dyDescent="0.35">
      <c r="A43" s="37">
        <v>26</v>
      </c>
      <c r="B43" s="38"/>
      <c r="C43" s="102" t="s">
        <v>320</v>
      </c>
      <c r="D43" s="24" t="s">
        <v>119</v>
      </c>
      <c r="E43" s="103">
        <v>4</v>
      </c>
      <c r="F43" s="66"/>
      <c r="G43" s="63"/>
      <c r="H43" s="47">
        <f t="shared" si="0"/>
        <v>0</v>
      </c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21.6" x14ac:dyDescent="0.35">
      <c r="A44" s="37">
        <v>27</v>
      </c>
      <c r="B44" s="38"/>
      <c r="C44" s="102" t="s">
        <v>321</v>
      </c>
      <c r="D44" s="24" t="s">
        <v>119</v>
      </c>
      <c r="E44" s="103">
        <v>2</v>
      </c>
      <c r="F44" s="66"/>
      <c r="G44" s="63"/>
      <c r="H44" s="47">
        <f t="shared" si="0"/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10.5" x14ac:dyDescent="0.35">
      <c r="A45" s="37">
        <v>28</v>
      </c>
      <c r="B45" s="38"/>
      <c r="C45" s="102" t="s">
        <v>322</v>
      </c>
      <c r="D45" s="24" t="s">
        <v>119</v>
      </c>
      <c r="E45" s="103">
        <v>4</v>
      </c>
      <c r="F45" s="66"/>
      <c r="G45" s="63"/>
      <c r="H45" s="47">
        <f t="shared" si="0"/>
        <v>0</v>
      </c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10.5" x14ac:dyDescent="0.35">
      <c r="A46" s="37">
        <v>29</v>
      </c>
      <c r="B46" s="38"/>
      <c r="C46" s="46" t="s">
        <v>323</v>
      </c>
      <c r="D46" s="24" t="s">
        <v>119</v>
      </c>
      <c r="E46" s="103">
        <v>4</v>
      </c>
      <c r="F46" s="66"/>
      <c r="G46" s="63"/>
      <c r="H46" s="47">
        <f t="shared" ref="H46:H77" si="7">ROUND(F46*G46,2)</f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ht="10.5" x14ac:dyDescent="0.35">
      <c r="A47" s="37">
        <v>30</v>
      </c>
      <c r="B47" s="38"/>
      <c r="C47" s="46" t="s">
        <v>324</v>
      </c>
      <c r="D47" s="24" t="s">
        <v>119</v>
      </c>
      <c r="E47" s="103">
        <v>12</v>
      </c>
      <c r="F47" s="66"/>
      <c r="G47" s="63"/>
      <c r="H47" s="47">
        <f t="shared" si="7"/>
        <v>0</v>
      </c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ht="10.5" x14ac:dyDescent="0.35">
      <c r="A48" s="37">
        <v>31</v>
      </c>
      <c r="B48" s="38"/>
      <c r="C48" s="46" t="s">
        <v>325</v>
      </c>
      <c r="D48" s="24" t="s">
        <v>119</v>
      </c>
      <c r="E48" s="103">
        <v>13</v>
      </c>
      <c r="F48" s="66"/>
      <c r="G48" s="63"/>
      <c r="H48" s="47">
        <f t="shared" si="7"/>
        <v>0</v>
      </c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ht="10.5" x14ac:dyDescent="0.35">
      <c r="A49" s="37">
        <v>32</v>
      </c>
      <c r="B49" s="38"/>
      <c r="C49" s="46" t="s">
        <v>326</v>
      </c>
      <c r="D49" s="24" t="s">
        <v>119</v>
      </c>
      <c r="E49" s="103">
        <v>2</v>
      </c>
      <c r="F49" s="66"/>
      <c r="G49" s="63"/>
      <c r="H49" s="47">
        <f t="shared" si="7"/>
        <v>0</v>
      </c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ht="10.5" x14ac:dyDescent="0.35">
      <c r="A50" s="37">
        <v>33</v>
      </c>
      <c r="B50" s="38"/>
      <c r="C50" s="46" t="s">
        <v>327</v>
      </c>
      <c r="D50" s="24" t="s">
        <v>119</v>
      </c>
      <c r="E50" s="103">
        <v>24</v>
      </c>
      <c r="F50" s="66"/>
      <c r="G50" s="63"/>
      <c r="H50" s="47">
        <f t="shared" si="7"/>
        <v>0</v>
      </c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ht="10.5" x14ac:dyDescent="0.35">
      <c r="A51" s="37">
        <v>34</v>
      </c>
      <c r="B51" s="38"/>
      <c r="C51" s="46" t="s">
        <v>328</v>
      </c>
      <c r="D51" s="24" t="s">
        <v>119</v>
      </c>
      <c r="E51" s="103">
        <v>24</v>
      </c>
      <c r="F51" s="66"/>
      <c r="G51" s="63"/>
      <c r="H51" s="47">
        <f t="shared" si="7"/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ht="30.6" x14ac:dyDescent="0.35">
      <c r="A52" s="37">
        <v>35</v>
      </c>
      <c r="B52" s="38"/>
      <c r="C52" s="46" t="s">
        <v>329</v>
      </c>
      <c r="D52" s="24" t="s">
        <v>94</v>
      </c>
      <c r="E52" s="103">
        <v>45</v>
      </c>
      <c r="F52" s="66"/>
      <c r="G52" s="63"/>
      <c r="H52" s="47">
        <f t="shared" si="7"/>
        <v>0</v>
      </c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ht="30.6" x14ac:dyDescent="0.35">
      <c r="A53" s="37">
        <v>36</v>
      </c>
      <c r="B53" s="38"/>
      <c r="C53" s="46" t="s">
        <v>330</v>
      </c>
      <c r="D53" s="24" t="s">
        <v>94</v>
      </c>
      <c r="E53" s="103">
        <v>49</v>
      </c>
      <c r="F53" s="66"/>
      <c r="G53" s="63"/>
      <c r="H53" s="47">
        <f t="shared" si="7"/>
        <v>0</v>
      </c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ht="30.6" x14ac:dyDescent="0.35">
      <c r="A54" s="37">
        <v>37</v>
      </c>
      <c r="B54" s="38"/>
      <c r="C54" s="46" t="s">
        <v>331</v>
      </c>
      <c r="D54" s="24" t="s">
        <v>94</v>
      </c>
      <c r="E54" s="103">
        <v>25</v>
      </c>
      <c r="F54" s="66"/>
      <c r="G54" s="63"/>
      <c r="H54" s="47">
        <f t="shared" si="7"/>
        <v>0</v>
      </c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ht="30.6" x14ac:dyDescent="0.35">
      <c r="A55" s="37">
        <v>38</v>
      </c>
      <c r="B55" s="38"/>
      <c r="C55" s="46" t="s">
        <v>332</v>
      </c>
      <c r="D55" s="24" t="s">
        <v>94</v>
      </c>
      <c r="E55" s="103">
        <v>3</v>
      </c>
      <c r="F55" s="66"/>
      <c r="G55" s="63"/>
      <c r="H55" s="47">
        <f t="shared" si="7"/>
        <v>0</v>
      </c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ht="30.6" x14ac:dyDescent="0.35">
      <c r="A56" s="37">
        <v>39</v>
      </c>
      <c r="B56" s="38"/>
      <c r="C56" s="46" t="s">
        <v>333</v>
      </c>
      <c r="D56" s="24" t="s">
        <v>94</v>
      </c>
      <c r="E56" s="103">
        <v>2</v>
      </c>
      <c r="F56" s="66"/>
      <c r="G56" s="63"/>
      <c r="H56" s="47">
        <f t="shared" si="7"/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ht="20.399999999999999" x14ac:dyDescent="0.35">
      <c r="A57" s="37">
        <v>40</v>
      </c>
      <c r="B57" s="38"/>
      <c r="C57" s="46" t="s">
        <v>310</v>
      </c>
      <c r="D57" s="24" t="s">
        <v>94</v>
      </c>
      <c r="E57" s="103">
        <v>20</v>
      </c>
      <c r="F57" s="66"/>
      <c r="G57" s="63"/>
      <c r="H57" s="47">
        <f t="shared" si="7"/>
        <v>0</v>
      </c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ht="20.399999999999999" x14ac:dyDescent="0.35">
      <c r="A58" s="37">
        <v>41</v>
      </c>
      <c r="B58" s="38"/>
      <c r="C58" s="46" t="s">
        <v>311</v>
      </c>
      <c r="D58" s="24" t="s">
        <v>94</v>
      </c>
      <c r="E58" s="103">
        <v>6</v>
      </c>
      <c r="F58" s="66"/>
      <c r="G58" s="63"/>
      <c r="H58" s="47">
        <f t="shared" si="7"/>
        <v>0</v>
      </c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ht="20.399999999999999" x14ac:dyDescent="0.35">
      <c r="A59" s="37">
        <v>42</v>
      </c>
      <c r="B59" s="38"/>
      <c r="C59" s="46" t="s">
        <v>334</v>
      </c>
      <c r="D59" s="24" t="s">
        <v>94</v>
      </c>
      <c r="E59" s="103">
        <v>25</v>
      </c>
      <c r="F59" s="66"/>
      <c r="G59" s="63"/>
      <c r="H59" s="47">
        <f t="shared" si="7"/>
        <v>0</v>
      </c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20.399999999999999" x14ac:dyDescent="0.35">
      <c r="A60" s="37">
        <v>43</v>
      </c>
      <c r="B60" s="38"/>
      <c r="C60" s="46" t="s">
        <v>335</v>
      </c>
      <c r="D60" s="24" t="s">
        <v>94</v>
      </c>
      <c r="E60" s="103">
        <v>3</v>
      </c>
      <c r="F60" s="66"/>
      <c r="G60" s="63"/>
      <c r="H60" s="47">
        <f t="shared" si="7"/>
        <v>0</v>
      </c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20.399999999999999" x14ac:dyDescent="0.35">
      <c r="A61" s="37">
        <v>44</v>
      </c>
      <c r="B61" s="38"/>
      <c r="C61" s="46" t="s">
        <v>336</v>
      </c>
      <c r="D61" s="24" t="s">
        <v>94</v>
      </c>
      <c r="E61" s="103">
        <v>2</v>
      </c>
      <c r="F61" s="66"/>
      <c r="G61" s="63"/>
      <c r="H61" s="47">
        <f t="shared" si="7"/>
        <v>0</v>
      </c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ht="10.5" x14ac:dyDescent="0.4">
      <c r="A62" s="94">
        <v>3</v>
      </c>
      <c r="B62" s="98"/>
      <c r="C62" s="95" t="s">
        <v>337</v>
      </c>
      <c r="D62" s="24"/>
      <c r="E62" s="103"/>
      <c r="F62" s="66"/>
      <c r="G62" s="63"/>
      <c r="H62" s="47">
        <f t="shared" si="7"/>
        <v>0</v>
      </c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ht="10.5" x14ac:dyDescent="0.35">
      <c r="A63" s="37">
        <v>1</v>
      </c>
      <c r="B63" s="38"/>
      <c r="C63" s="101" t="s">
        <v>338</v>
      </c>
      <c r="D63" s="24"/>
      <c r="E63" s="103"/>
      <c r="F63" s="66"/>
      <c r="G63" s="63"/>
      <c r="H63" s="47">
        <f t="shared" si="7"/>
        <v>0</v>
      </c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10.5" x14ac:dyDescent="0.35">
      <c r="A64" s="37">
        <v>2</v>
      </c>
      <c r="B64" s="38"/>
      <c r="C64" s="46" t="s">
        <v>339</v>
      </c>
      <c r="D64" s="24" t="s">
        <v>94</v>
      </c>
      <c r="E64" s="103">
        <v>55</v>
      </c>
      <c r="F64" s="66"/>
      <c r="G64" s="63"/>
      <c r="H64" s="47">
        <f t="shared" si="7"/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ht="10.5" x14ac:dyDescent="0.35">
      <c r="A65" s="37">
        <v>3</v>
      </c>
      <c r="B65" s="38"/>
      <c r="C65" s="46" t="s">
        <v>340</v>
      </c>
      <c r="D65" s="24" t="s">
        <v>94</v>
      </c>
      <c r="E65" s="103">
        <v>55</v>
      </c>
      <c r="F65" s="66"/>
      <c r="G65" s="63"/>
      <c r="H65" s="47">
        <f t="shared" si="7"/>
        <v>0</v>
      </c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ht="10.5" x14ac:dyDescent="0.35">
      <c r="A66" s="37">
        <v>4</v>
      </c>
      <c r="B66" s="38"/>
      <c r="C66" s="46" t="s">
        <v>341</v>
      </c>
      <c r="D66" s="24" t="s">
        <v>119</v>
      </c>
      <c r="E66" s="103">
        <v>12</v>
      </c>
      <c r="F66" s="66"/>
      <c r="G66" s="63"/>
      <c r="H66" s="47">
        <f t="shared" si="7"/>
        <v>0</v>
      </c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ht="10.5" x14ac:dyDescent="0.35">
      <c r="A67" s="37">
        <v>5</v>
      </c>
      <c r="B67" s="38"/>
      <c r="C67" s="46" t="s">
        <v>342</v>
      </c>
      <c r="D67" s="24" t="s">
        <v>119</v>
      </c>
      <c r="E67" s="103">
        <v>12</v>
      </c>
      <c r="F67" s="66"/>
      <c r="G67" s="63"/>
      <c r="H67" s="47">
        <f t="shared" si="7"/>
        <v>0</v>
      </c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ht="10.5" x14ac:dyDescent="0.35">
      <c r="A68" s="37">
        <v>6</v>
      </c>
      <c r="B68" s="38"/>
      <c r="C68" s="46" t="s">
        <v>343</v>
      </c>
      <c r="D68" s="24" t="s">
        <v>119</v>
      </c>
      <c r="E68" s="103">
        <v>24</v>
      </c>
      <c r="F68" s="66"/>
      <c r="G68" s="63"/>
      <c r="H68" s="47">
        <f t="shared" si="7"/>
        <v>0</v>
      </c>
      <c r="I68" s="63"/>
      <c r="J68" s="63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ht="10.5" x14ac:dyDescent="0.35">
      <c r="A69" s="37">
        <v>7</v>
      </c>
      <c r="B69" s="38"/>
      <c r="C69" s="46" t="s">
        <v>344</v>
      </c>
      <c r="D69" s="24" t="s">
        <v>119</v>
      </c>
      <c r="E69" s="103">
        <v>8</v>
      </c>
      <c r="F69" s="66"/>
      <c r="G69" s="63"/>
      <c r="H69" s="47">
        <f t="shared" si="7"/>
        <v>0</v>
      </c>
      <c r="I69" s="63"/>
      <c r="J69" s="63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ht="10.5" x14ac:dyDescent="0.35">
      <c r="A70" s="37">
        <v>8</v>
      </c>
      <c r="B70" s="38"/>
      <c r="C70" s="46" t="s">
        <v>345</v>
      </c>
      <c r="D70" s="24" t="s">
        <v>119</v>
      </c>
      <c r="E70" s="103">
        <v>8</v>
      </c>
      <c r="F70" s="66"/>
      <c r="G70" s="63"/>
      <c r="H70" s="47">
        <f t="shared" si="7"/>
        <v>0</v>
      </c>
      <c r="I70" s="63"/>
      <c r="J70" s="63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ht="10.5" x14ac:dyDescent="0.35">
      <c r="A71" s="37">
        <v>9</v>
      </c>
      <c r="B71" s="38"/>
      <c r="C71" s="46" t="s">
        <v>346</v>
      </c>
      <c r="D71" s="24" t="s">
        <v>94</v>
      </c>
      <c r="E71" s="103">
        <v>55</v>
      </c>
      <c r="F71" s="66"/>
      <c r="G71" s="63"/>
      <c r="H71" s="47">
        <f t="shared" si="7"/>
        <v>0</v>
      </c>
      <c r="I71" s="63"/>
      <c r="J71" s="63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ht="10.5" x14ac:dyDescent="0.35">
      <c r="A72" s="37">
        <v>10</v>
      </c>
      <c r="B72" s="38"/>
      <c r="C72" s="46" t="s">
        <v>347</v>
      </c>
      <c r="D72" s="24" t="s">
        <v>94</v>
      </c>
      <c r="E72" s="103">
        <v>55</v>
      </c>
      <c r="F72" s="66"/>
      <c r="G72" s="63"/>
      <c r="H72" s="47">
        <f t="shared" si="7"/>
        <v>0</v>
      </c>
      <c r="I72" s="63"/>
      <c r="J72" s="63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ht="10.5" x14ac:dyDescent="0.35">
      <c r="A73" s="37">
        <v>11</v>
      </c>
      <c r="B73" s="38"/>
      <c r="C73" s="46" t="s">
        <v>348</v>
      </c>
      <c r="D73" s="24" t="s">
        <v>119</v>
      </c>
      <c r="E73" s="103">
        <v>16</v>
      </c>
      <c r="F73" s="66"/>
      <c r="G73" s="63"/>
      <c r="H73" s="47">
        <f t="shared" si="7"/>
        <v>0</v>
      </c>
      <c r="I73" s="63"/>
      <c r="J73" s="63"/>
      <c r="K73" s="48">
        <f t="shared" si="1"/>
        <v>0</v>
      </c>
      <c r="L73" s="49">
        <f t="shared" si="2"/>
        <v>0</v>
      </c>
      <c r="M73" s="47">
        <f t="shared" si="3"/>
        <v>0</v>
      </c>
      <c r="N73" s="47">
        <f t="shared" si="4"/>
        <v>0</v>
      </c>
      <c r="O73" s="47">
        <f t="shared" si="5"/>
        <v>0</v>
      </c>
      <c r="P73" s="48">
        <f t="shared" si="6"/>
        <v>0</v>
      </c>
    </row>
    <row r="74" spans="1:16" ht="10.5" x14ac:dyDescent="0.35">
      <c r="A74" s="37">
        <v>12</v>
      </c>
      <c r="B74" s="38"/>
      <c r="C74" s="46" t="s">
        <v>349</v>
      </c>
      <c r="D74" s="24" t="s">
        <v>119</v>
      </c>
      <c r="E74" s="103">
        <v>16</v>
      </c>
      <c r="F74" s="66"/>
      <c r="G74" s="63"/>
      <c r="H74" s="47">
        <f t="shared" si="7"/>
        <v>0</v>
      </c>
      <c r="I74" s="63"/>
      <c r="J74" s="63"/>
      <c r="K74" s="48">
        <f t="shared" si="1"/>
        <v>0</v>
      </c>
      <c r="L74" s="49">
        <f t="shared" si="2"/>
        <v>0</v>
      </c>
      <c r="M74" s="47">
        <f t="shared" si="3"/>
        <v>0</v>
      </c>
      <c r="N74" s="47">
        <f t="shared" si="4"/>
        <v>0</v>
      </c>
      <c r="O74" s="47">
        <f t="shared" si="5"/>
        <v>0</v>
      </c>
      <c r="P74" s="48">
        <f t="shared" si="6"/>
        <v>0</v>
      </c>
    </row>
    <row r="75" spans="1:16" ht="10.5" x14ac:dyDescent="0.35">
      <c r="A75" s="37">
        <v>13</v>
      </c>
      <c r="B75" s="38"/>
      <c r="C75" s="101" t="s">
        <v>350</v>
      </c>
      <c r="D75" s="24"/>
      <c r="E75" s="103"/>
      <c r="F75" s="66"/>
      <c r="G75" s="63"/>
      <c r="H75" s="47">
        <f t="shared" si="7"/>
        <v>0</v>
      </c>
      <c r="I75" s="63"/>
      <c r="J75" s="63"/>
      <c r="K75" s="48">
        <f t="shared" si="1"/>
        <v>0</v>
      </c>
      <c r="L75" s="49">
        <f t="shared" si="2"/>
        <v>0</v>
      </c>
      <c r="M75" s="47">
        <f t="shared" si="3"/>
        <v>0</v>
      </c>
      <c r="N75" s="47">
        <f t="shared" si="4"/>
        <v>0</v>
      </c>
      <c r="O75" s="47">
        <f t="shared" si="5"/>
        <v>0</v>
      </c>
      <c r="P75" s="48">
        <f t="shared" si="6"/>
        <v>0</v>
      </c>
    </row>
    <row r="76" spans="1:16" ht="10.5" x14ac:dyDescent="0.35">
      <c r="A76" s="37">
        <v>14</v>
      </c>
      <c r="B76" s="38"/>
      <c r="C76" s="102" t="s">
        <v>339</v>
      </c>
      <c r="D76" s="24" t="s">
        <v>94</v>
      </c>
      <c r="E76" s="103">
        <v>20</v>
      </c>
      <c r="F76" s="66"/>
      <c r="G76" s="63"/>
      <c r="H76" s="47">
        <f t="shared" si="7"/>
        <v>0</v>
      </c>
      <c r="I76" s="63"/>
      <c r="J76" s="63"/>
      <c r="K76" s="48">
        <f t="shared" si="1"/>
        <v>0</v>
      </c>
      <c r="L76" s="49">
        <f t="shared" si="2"/>
        <v>0</v>
      </c>
      <c r="M76" s="47">
        <f t="shared" si="3"/>
        <v>0</v>
      </c>
      <c r="N76" s="47">
        <f t="shared" si="4"/>
        <v>0</v>
      </c>
      <c r="O76" s="47">
        <f t="shared" si="5"/>
        <v>0</v>
      </c>
      <c r="P76" s="48">
        <f t="shared" si="6"/>
        <v>0</v>
      </c>
    </row>
    <row r="77" spans="1:16" ht="10.5" x14ac:dyDescent="0.35">
      <c r="A77" s="37">
        <v>15</v>
      </c>
      <c r="B77" s="38"/>
      <c r="C77" s="102" t="s">
        <v>340</v>
      </c>
      <c r="D77" s="24" t="s">
        <v>94</v>
      </c>
      <c r="E77" s="103">
        <v>50</v>
      </c>
      <c r="F77" s="66"/>
      <c r="G77" s="63"/>
      <c r="H77" s="47">
        <f t="shared" si="7"/>
        <v>0</v>
      </c>
      <c r="I77" s="63"/>
      <c r="J77" s="63"/>
      <c r="K77" s="48">
        <f t="shared" si="1"/>
        <v>0</v>
      </c>
      <c r="L77" s="49">
        <f t="shared" si="2"/>
        <v>0</v>
      </c>
      <c r="M77" s="47">
        <f t="shared" si="3"/>
        <v>0</v>
      </c>
      <c r="N77" s="47">
        <f t="shared" si="4"/>
        <v>0</v>
      </c>
      <c r="O77" s="47">
        <f t="shared" si="5"/>
        <v>0</v>
      </c>
      <c r="P77" s="48">
        <f t="shared" si="6"/>
        <v>0</v>
      </c>
    </row>
    <row r="78" spans="1:16" ht="10.5" x14ac:dyDescent="0.35">
      <c r="A78" s="37">
        <v>16</v>
      </c>
      <c r="B78" s="38"/>
      <c r="C78" s="102" t="s">
        <v>351</v>
      </c>
      <c r="D78" s="24" t="s">
        <v>119</v>
      </c>
      <c r="E78" s="103">
        <v>3</v>
      </c>
      <c r="F78" s="66"/>
      <c r="G78" s="63"/>
      <c r="H78" s="47">
        <f t="shared" ref="H78:H100" si="8">ROUND(F78*G78,2)</f>
        <v>0</v>
      </c>
      <c r="I78" s="63"/>
      <c r="J78" s="63"/>
      <c r="K78" s="48">
        <f t="shared" si="1"/>
        <v>0</v>
      </c>
      <c r="L78" s="49">
        <f t="shared" si="2"/>
        <v>0</v>
      </c>
      <c r="M78" s="47">
        <f t="shared" si="3"/>
        <v>0</v>
      </c>
      <c r="N78" s="47">
        <f t="shared" si="4"/>
        <v>0</v>
      </c>
      <c r="O78" s="47">
        <f t="shared" si="5"/>
        <v>0</v>
      </c>
      <c r="P78" s="48">
        <f t="shared" si="6"/>
        <v>0</v>
      </c>
    </row>
    <row r="79" spans="1:16" ht="10.5" x14ac:dyDescent="0.35">
      <c r="A79" s="37">
        <v>17</v>
      </c>
      <c r="B79" s="38"/>
      <c r="C79" s="102" t="s">
        <v>352</v>
      </c>
      <c r="D79" s="24" t="s">
        <v>119</v>
      </c>
      <c r="E79" s="103">
        <v>1</v>
      </c>
      <c r="F79" s="66"/>
      <c r="G79" s="63"/>
      <c r="H79" s="47">
        <f t="shared" si="8"/>
        <v>0</v>
      </c>
      <c r="I79" s="63"/>
      <c r="J79" s="63"/>
      <c r="K79" s="48">
        <f t="shared" ref="K79:K100" si="9">SUM(H79:J79)</f>
        <v>0</v>
      </c>
      <c r="L79" s="49">
        <f t="shared" ref="L79:L100" si="10">ROUND(E79*F79,2)</f>
        <v>0</v>
      </c>
      <c r="M79" s="47">
        <f t="shared" ref="M79:M100" si="11">ROUND(H79*E79,2)</f>
        <v>0</v>
      </c>
      <c r="N79" s="47">
        <f t="shared" ref="N79:N100" si="12">ROUND(I79*E79,2)</f>
        <v>0</v>
      </c>
      <c r="O79" s="47">
        <f t="shared" ref="O79:O100" si="13">ROUND(J79*E79,2)</f>
        <v>0</v>
      </c>
      <c r="P79" s="48">
        <f t="shared" ref="P79:P100" si="14">SUM(M79:O79)</f>
        <v>0</v>
      </c>
    </row>
    <row r="80" spans="1:16" ht="10.5" x14ac:dyDescent="0.35">
      <c r="A80" s="37">
        <v>18</v>
      </c>
      <c r="B80" s="38"/>
      <c r="C80" s="102" t="s">
        <v>353</v>
      </c>
      <c r="D80" s="24" t="s">
        <v>119</v>
      </c>
      <c r="E80" s="103">
        <v>15</v>
      </c>
      <c r="F80" s="66"/>
      <c r="G80" s="63"/>
      <c r="H80" s="47">
        <f t="shared" si="8"/>
        <v>0</v>
      </c>
      <c r="I80" s="63"/>
      <c r="J80" s="63"/>
      <c r="K80" s="48">
        <f t="shared" si="9"/>
        <v>0</v>
      </c>
      <c r="L80" s="49">
        <f t="shared" si="10"/>
        <v>0</v>
      </c>
      <c r="M80" s="47">
        <f t="shared" si="11"/>
        <v>0</v>
      </c>
      <c r="N80" s="47">
        <f t="shared" si="12"/>
        <v>0</v>
      </c>
      <c r="O80" s="47">
        <f t="shared" si="13"/>
        <v>0</v>
      </c>
      <c r="P80" s="48">
        <f t="shared" si="14"/>
        <v>0</v>
      </c>
    </row>
    <row r="81" spans="1:16" ht="10.5" x14ac:dyDescent="0.35">
      <c r="A81" s="37">
        <v>19</v>
      </c>
      <c r="B81" s="38"/>
      <c r="C81" s="102" t="s">
        <v>354</v>
      </c>
      <c r="D81" s="24" t="s">
        <v>119</v>
      </c>
      <c r="E81" s="103">
        <v>13</v>
      </c>
      <c r="F81" s="66"/>
      <c r="G81" s="63"/>
      <c r="H81" s="47">
        <f t="shared" si="8"/>
        <v>0</v>
      </c>
      <c r="I81" s="63"/>
      <c r="J81" s="63"/>
      <c r="K81" s="48">
        <f t="shared" si="9"/>
        <v>0</v>
      </c>
      <c r="L81" s="49">
        <f t="shared" si="10"/>
        <v>0</v>
      </c>
      <c r="M81" s="47">
        <f t="shared" si="11"/>
        <v>0</v>
      </c>
      <c r="N81" s="47">
        <f t="shared" si="12"/>
        <v>0</v>
      </c>
      <c r="O81" s="47">
        <f t="shared" si="13"/>
        <v>0</v>
      </c>
      <c r="P81" s="48">
        <f t="shared" si="14"/>
        <v>0</v>
      </c>
    </row>
    <row r="82" spans="1:16" ht="10.5" x14ac:dyDescent="0.35">
      <c r="A82" s="37">
        <v>20</v>
      </c>
      <c r="B82" s="38"/>
      <c r="C82" s="102" t="s">
        <v>355</v>
      </c>
      <c r="D82" s="24" t="s">
        <v>119</v>
      </c>
      <c r="E82" s="103">
        <v>24</v>
      </c>
      <c r="F82" s="66"/>
      <c r="G82" s="63"/>
      <c r="H82" s="47">
        <f t="shared" si="8"/>
        <v>0</v>
      </c>
      <c r="I82" s="63"/>
      <c r="J82" s="63"/>
      <c r="K82" s="48">
        <f t="shared" si="9"/>
        <v>0</v>
      </c>
      <c r="L82" s="49">
        <f t="shared" si="10"/>
        <v>0</v>
      </c>
      <c r="M82" s="47">
        <f t="shared" si="11"/>
        <v>0</v>
      </c>
      <c r="N82" s="47">
        <f t="shared" si="12"/>
        <v>0</v>
      </c>
      <c r="O82" s="47">
        <f t="shared" si="13"/>
        <v>0</v>
      </c>
      <c r="P82" s="48">
        <f t="shared" si="14"/>
        <v>0</v>
      </c>
    </row>
    <row r="83" spans="1:16" ht="10.5" x14ac:dyDescent="0.35">
      <c r="A83" s="37">
        <v>21</v>
      </c>
      <c r="B83" s="38"/>
      <c r="C83" s="102" t="s">
        <v>356</v>
      </c>
      <c r="D83" s="24" t="s">
        <v>119</v>
      </c>
      <c r="E83" s="103">
        <v>7</v>
      </c>
      <c r="F83" s="66"/>
      <c r="G83" s="63"/>
      <c r="H83" s="47">
        <f t="shared" si="8"/>
        <v>0</v>
      </c>
      <c r="I83" s="63"/>
      <c r="J83" s="63"/>
      <c r="K83" s="48">
        <f t="shared" si="9"/>
        <v>0</v>
      </c>
      <c r="L83" s="49">
        <f t="shared" si="10"/>
        <v>0</v>
      </c>
      <c r="M83" s="47">
        <f t="shared" si="11"/>
        <v>0</v>
      </c>
      <c r="N83" s="47">
        <f t="shared" si="12"/>
        <v>0</v>
      </c>
      <c r="O83" s="47">
        <f t="shared" si="13"/>
        <v>0</v>
      </c>
      <c r="P83" s="48">
        <f t="shared" si="14"/>
        <v>0</v>
      </c>
    </row>
    <row r="84" spans="1:16" ht="10.5" x14ac:dyDescent="0.35">
      <c r="A84" s="37">
        <v>22</v>
      </c>
      <c r="B84" s="38"/>
      <c r="C84" s="102" t="s">
        <v>357</v>
      </c>
      <c r="D84" s="24" t="s">
        <v>119</v>
      </c>
      <c r="E84" s="103">
        <v>4</v>
      </c>
      <c r="F84" s="66"/>
      <c r="G84" s="63"/>
      <c r="H84" s="47">
        <f t="shared" si="8"/>
        <v>0</v>
      </c>
      <c r="I84" s="63"/>
      <c r="J84" s="63"/>
      <c r="K84" s="48">
        <f t="shared" si="9"/>
        <v>0</v>
      </c>
      <c r="L84" s="49">
        <f t="shared" si="10"/>
        <v>0</v>
      </c>
      <c r="M84" s="47">
        <f t="shared" si="11"/>
        <v>0</v>
      </c>
      <c r="N84" s="47">
        <f t="shared" si="12"/>
        <v>0</v>
      </c>
      <c r="O84" s="47">
        <f t="shared" si="13"/>
        <v>0</v>
      </c>
      <c r="P84" s="48">
        <f t="shared" si="14"/>
        <v>0</v>
      </c>
    </row>
    <row r="85" spans="1:16" ht="30.6" x14ac:dyDescent="0.35">
      <c r="A85" s="37">
        <v>23</v>
      </c>
      <c r="B85" s="38"/>
      <c r="C85" s="102" t="s">
        <v>358</v>
      </c>
      <c r="D85" s="24" t="s">
        <v>359</v>
      </c>
      <c r="E85" s="103">
        <v>3</v>
      </c>
      <c r="F85" s="66"/>
      <c r="G85" s="63"/>
      <c r="H85" s="47">
        <f t="shared" si="8"/>
        <v>0</v>
      </c>
      <c r="I85" s="63"/>
      <c r="J85" s="63"/>
      <c r="K85" s="48">
        <f t="shared" si="9"/>
        <v>0</v>
      </c>
      <c r="L85" s="49">
        <f t="shared" si="10"/>
        <v>0</v>
      </c>
      <c r="M85" s="47">
        <f t="shared" si="11"/>
        <v>0</v>
      </c>
      <c r="N85" s="47">
        <f t="shared" si="12"/>
        <v>0</v>
      </c>
      <c r="O85" s="47">
        <f t="shared" si="13"/>
        <v>0</v>
      </c>
      <c r="P85" s="48">
        <f t="shared" si="14"/>
        <v>0</v>
      </c>
    </row>
    <row r="86" spans="1:16" ht="10.5" x14ac:dyDescent="0.35">
      <c r="A86" s="37">
        <v>24</v>
      </c>
      <c r="B86" s="38"/>
      <c r="C86" s="102" t="s">
        <v>360</v>
      </c>
      <c r="D86" s="24" t="s">
        <v>94</v>
      </c>
      <c r="E86" s="103">
        <v>15</v>
      </c>
      <c r="F86" s="66"/>
      <c r="G86" s="63"/>
      <c r="H86" s="47">
        <f t="shared" si="8"/>
        <v>0</v>
      </c>
      <c r="I86" s="63"/>
      <c r="J86" s="63"/>
      <c r="K86" s="48">
        <f t="shared" si="9"/>
        <v>0</v>
      </c>
      <c r="L86" s="49">
        <f t="shared" si="10"/>
        <v>0</v>
      </c>
      <c r="M86" s="47">
        <f t="shared" si="11"/>
        <v>0</v>
      </c>
      <c r="N86" s="47">
        <f t="shared" si="12"/>
        <v>0</v>
      </c>
      <c r="O86" s="47">
        <f t="shared" si="13"/>
        <v>0</v>
      </c>
      <c r="P86" s="48">
        <f t="shared" si="14"/>
        <v>0</v>
      </c>
    </row>
    <row r="87" spans="1:16" ht="10.5" x14ac:dyDescent="0.4">
      <c r="A87" s="94">
        <v>4</v>
      </c>
      <c r="B87" s="98"/>
      <c r="C87" s="95" t="s">
        <v>361</v>
      </c>
      <c r="D87" s="24"/>
      <c r="E87" s="103"/>
      <c r="F87" s="66"/>
      <c r="G87" s="63"/>
      <c r="H87" s="47">
        <f t="shared" si="8"/>
        <v>0</v>
      </c>
      <c r="I87" s="63"/>
      <c r="J87" s="63"/>
      <c r="K87" s="48">
        <f t="shared" si="9"/>
        <v>0</v>
      </c>
      <c r="L87" s="49">
        <f t="shared" si="10"/>
        <v>0</v>
      </c>
      <c r="M87" s="47">
        <f t="shared" si="11"/>
        <v>0</v>
      </c>
      <c r="N87" s="47">
        <f t="shared" si="12"/>
        <v>0</v>
      </c>
      <c r="O87" s="47">
        <f t="shared" si="13"/>
        <v>0</v>
      </c>
      <c r="P87" s="48">
        <f t="shared" si="14"/>
        <v>0</v>
      </c>
    </row>
    <row r="88" spans="1:16" ht="10.5" x14ac:dyDescent="0.35">
      <c r="A88" s="37">
        <v>1</v>
      </c>
      <c r="B88" s="38"/>
      <c r="C88" s="102" t="s">
        <v>362</v>
      </c>
      <c r="D88" s="24" t="s">
        <v>73</v>
      </c>
      <c r="E88" s="103">
        <v>1</v>
      </c>
      <c r="F88" s="66"/>
      <c r="G88" s="63"/>
      <c r="H88" s="47">
        <f t="shared" si="8"/>
        <v>0</v>
      </c>
      <c r="I88" s="63"/>
      <c r="J88" s="63"/>
      <c r="K88" s="48">
        <f t="shared" si="9"/>
        <v>0</v>
      </c>
      <c r="L88" s="49">
        <f t="shared" si="10"/>
        <v>0</v>
      </c>
      <c r="M88" s="47">
        <f t="shared" si="11"/>
        <v>0</v>
      </c>
      <c r="N88" s="47">
        <f t="shared" si="12"/>
        <v>0</v>
      </c>
      <c r="O88" s="47">
        <f t="shared" si="13"/>
        <v>0</v>
      </c>
      <c r="P88" s="48">
        <f t="shared" si="14"/>
        <v>0</v>
      </c>
    </row>
    <row r="89" spans="1:16" ht="10.5" x14ac:dyDescent="0.35">
      <c r="A89" s="37">
        <v>2</v>
      </c>
      <c r="B89" s="38"/>
      <c r="C89" s="102" t="s">
        <v>363</v>
      </c>
      <c r="D89" s="24" t="s">
        <v>73</v>
      </c>
      <c r="E89" s="103">
        <v>1</v>
      </c>
      <c r="F89" s="66"/>
      <c r="G89" s="63"/>
      <c r="H89" s="47">
        <f t="shared" si="8"/>
        <v>0</v>
      </c>
      <c r="I89" s="63"/>
      <c r="J89" s="63"/>
      <c r="K89" s="48">
        <f t="shared" si="9"/>
        <v>0</v>
      </c>
      <c r="L89" s="49">
        <f t="shared" si="10"/>
        <v>0</v>
      </c>
      <c r="M89" s="47">
        <f t="shared" si="11"/>
        <v>0</v>
      </c>
      <c r="N89" s="47">
        <f t="shared" si="12"/>
        <v>0</v>
      </c>
      <c r="O89" s="47">
        <f t="shared" si="13"/>
        <v>0</v>
      </c>
      <c r="P89" s="48">
        <f t="shared" si="14"/>
        <v>0</v>
      </c>
    </row>
    <row r="90" spans="1:16" ht="10.5" x14ac:dyDescent="0.35">
      <c r="A90" s="37">
        <v>3</v>
      </c>
      <c r="B90" s="38"/>
      <c r="C90" s="102" t="s">
        <v>364</v>
      </c>
      <c r="D90" s="24" t="s">
        <v>73</v>
      </c>
      <c r="E90" s="103">
        <v>1</v>
      </c>
      <c r="F90" s="66"/>
      <c r="G90" s="63"/>
      <c r="H90" s="47">
        <f t="shared" si="8"/>
        <v>0</v>
      </c>
      <c r="I90" s="63"/>
      <c r="J90" s="63"/>
      <c r="K90" s="48">
        <f t="shared" si="9"/>
        <v>0</v>
      </c>
      <c r="L90" s="49">
        <f t="shared" si="10"/>
        <v>0</v>
      </c>
      <c r="M90" s="47">
        <f t="shared" si="11"/>
        <v>0</v>
      </c>
      <c r="N90" s="47">
        <f t="shared" si="12"/>
        <v>0</v>
      </c>
      <c r="O90" s="47">
        <f t="shared" si="13"/>
        <v>0</v>
      </c>
      <c r="P90" s="48">
        <f t="shared" si="14"/>
        <v>0</v>
      </c>
    </row>
    <row r="91" spans="1:16" ht="10.5" x14ac:dyDescent="0.35">
      <c r="A91" s="37">
        <v>4</v>
      </c>
      <c r="B91" s="38"/>
      <c r="C91" s="102" t="s">
        <v>365</v>
      </c>
      <c r="D91" s="24" t="s">
        <v>73</v>
      </c>
      <c r="E91" s="103">
        <v>1</v>
      </c>
      <c r="F91" s="66"/>
      <c r="G91" s="63"/>
      <c r="H91" s="47">
        <f t="shared" si="8"/>
        <v>0</v>
      </c>
      <c r="I91" s="63"/>
      <c r="J91" s="63"/>
      <c r="K91" s="48">
        <f t="shared" si="9"/>
        <v>0</v>
      </c>
      <c r="L91" s="49">
        <f t="shared" si="10"/>
        <v>0</v>
      </c>
      <c r="M91" s="47">
        <f t="shared" si="11"/>
        <v>0</v>
      </c>
      <c r="N91" s="47">
        <f t="shared" si="12"/>
        <v>0</v>
      </c>
      <c r="O91" s="47">
        <f t="shared" si="13"/>
        <v>0</v>
      </c>
      <c r="P91" s="48">
        <f t="shared" si="14"/>
        <v>0</v>
      </c>
    </row>
    <row r="92" spans="1:16" ht="30.6" x14ac:dyDescent="0.35">
      <c r="A92" s="37">
        <v>5</v>
      </c>
      <c r="B92" s="38"/>
      <c r="C92" s="102" t="s">
        <v>366</v>
      </c>
      <c r="D92" s="24" t="s">
        <v>73</v>
      </c>
      <c r="E92" s="103">
        <v>1</v>
      </c>
      <c r="F92" s="66"/>
      <c r="G92" s="63"/>
      <c r="H92" s="47">
        <f t="shared" si="8"/>
        <v>0</v>
      </c>
      <c r="I92" s="63"/>
      <c r="J92" s="63"/>
      <c r="K92" s="48">
        <f t="shared" si="9"/>
        <v>0</v>
      </c>
      <c r="L92" s="49">
        <f t="shared" si="10"/>
        <v>0</v>
      </c>
      <c r="M92" s="47">
        <f t="shared" si="11"/>
        <v>0</v>
      </c>
      <c r="N92" s="47">
        <f t="shared" si="12"/>
        <v>0</v>
      </c>
      <c r="O92" s="47">
        <f t="shared" si="13"/>
        <v>0</v>
      </c>
      <c r="P92" s="48">
        <f t="shared" si="14"/>
        <v>0</v>
      </c>
    </row>
    <row r="93" spans="1:16" ht="30.6" x14ac:dyDescent="0.35">
      <c r="A93" s="37">
        <v>6</v>
      </c>
      <c r="B93" s="38"/>
      <c r="C93" s="102" t="s">
        <v>367</v>
      </c>
      <c r="D93" s="24" t="s">
        <v>73</v>
      </c>
      <c r="E93" s="103">
        <v>24</v>
      </c>
      <c r="F93" s="66"/>
      <c r="G93" s="63"/>
      <c r="H93" s="47">
        <f t="shared" si="8"/>
        <v>0</v>
      </c>
      <c r="I93" s="63"/>
      <c r="J93" s="63"/>
      <c r="K93" s="48">
        <f t="shared" si="9"/>
        <v>0</v>
      </c>
      <c r="L93" s="49">
        <f t="shared" si="10"/>
        <v>0</v>
      </c>
      <c r="M93" s="47">
        <f t="shared" si="11"/>
        <v>0</v>
      </c>
      <c r="N93" s="47">
        <f t="shared" si="12"/>
        <v>0</v>
      </c>
      <c r="O93" s="47">
        <f t="shared" si="13"/>
        <v>0</v>
      </c>
      <c r="P93" s="48">
        <f t="shared" si="14"/>
        <v>0</v>
      </c>
    </row>
    <row r="94" spans="1:16" ht="40.799999999999997" x14ac:dyDescent="0.35">
      <c r="A94" s="37">
        <v>7</v>
      </c>
      <c r="B94" s="38"/>
      <c r="C94" s="102" t="s">
        <v>368</v>
      </c>
      <c r="D94" s="24" t="s">
        <v>369</v>
      </c>
      <c r="E94" s="103">
        <v>32</v>
      </c>
      <c r="F94" s="66"/>
      <c r="G94" s="63"/>
      <c r="H94" s="47">
        <f t="shared" si="8"/>
        <v>0</v>
      </c>
      <c r="I94" s="63"/>
      <c r="J94" s="63"/>
      <c r="K94" s="48">
        <f t="shared" si="9"/>
        <v>0</v>
      </c>
      <c r="L94" s="49">
        <f t="shared" si="10"/>
        <v>0</v>
      </c>
      <c r="M94" s="47">
        <f t="shared" si="11"/>
        <v>0</v>
      </c>
      <c r="N94" s="47">
        <f t="shared" si="12"/>
        <v>0</v>
      </c>
      <c r="O94" s="47">
        <f t="shared" si="13"/>
        <v>0</v>
      </c>
      <c r="P94" s="48">
        <f t="shared" si="14"/>
        <v>0</v>
      </c>
    </row>
    <row r="95" spans="1:16" ht="10.5" x14ac:dyDescent="0.35">
      <c r="A95" s="37">
        <v>8</v>
      </c>
      <c r="B95" s="38"/>
      <c r="C95" s="102" t="s">
        <v>370</v>
      </c>
      <c r="D95" s="24" t="s">
        <v>371</v>
      </c>
      <c r="E95" s="103">
        <v>1</v>
      </c>
      <c r="F95" s="66"/>
      <c r="G95" s="63"/>
      <c r="H95" s="47">
        <f t="shared" si="8"/>
        <v>0</v>
      </c>
      <c r="I95" s="63"/>
      <c r="J95" s="63"/>
      <c r="K95" s="48">
        <f t="shared" si="9"/>
        <v>0</v>
      </c>
      <c r="L95" s="49">
        <f t="shared" si="10"/>
        <v>0</v>
      </c>
      <c r="M95" s="47">
        <f t="shared" si="11"/>
        <v>0</v>
      </c>
      <c r="N95" s="47">
        <f t="shared" si="12"/>
        <v>0</v>
      </c>
      <c r="O95" s="47">
        <f t="shared" si="13"/>
        <v>0</v>
      </c>
      <c r="P95" s="48">
        <f t="shared" si="14"/>
        <v>0</v>
      </c>
    </row>
    <row r="96" spans="1:16" ht="10.5" x14ac:dyDescent="0.35">
      <c r="A96" s="37">
        <v>9</v>
      </c>
      <c r="B96" s="38"/>
      <c r="C96" s="102" t="s">
        <v>372</v>
      </c>
      <c r="D96" s="24" t="s">
        <v>371</v>
      </c>
      <c r="E96" s="103">
        <v>1</v>
      </c>
      <c r="F96" s="66"/>
      <c r="G96" s="63"/>
      <c r="H96" s="47">
        <f t="shared" si="8"/>
        <v>0</v>
      </c>
      <c r="I96" s="63"/>
      <c r="J96" s="63"/>
      <c r="K96" s="48">
        <f t="shared" si="9"/>
        <v>0</v>
      </c>
      <c r="L96" s="49">
        <f t="shared" si="10"/>
        <v>0</v>
      </c>
      <c r="M96" s="47">
        <f t="shared" si="11"/>
        <v>0</v>
      </c>
      <c r="N96" s="47">
        <f t="shared" si="12"/>
        <v>0</v>
      </c>
      <c r="O96" s="47">
        <f t="shared" si="13"/>
        <v>0</v>
      </c>
      <c r="P96" s="48">
        <f t="shared" si="14"/>
        <v>0</v>
      </c>
    </row>
    <row r="97" spans="1:16" ht="10.5" x14ac:dyDescent="0.35">
      <c r="A97" s="37">
        <v>10</v>
      </c>
      <c r="B97" s="38"/>
      <c r="C97" s="102" t="s">
        <v>373</v>
      </c>
      <c r="D97" s="24" t="s">
        <v>371</v>
      </c>
      <c r="E97" s="103">
        <v>1</v>
      </c>
      <c r="F97" s="66"/>
      <c r="G97" s="63"/>
      <c r="H97" s="47">
        <f t="shared" si="8"/>
        <v>0</v>
      </c>
      <c r="I97" s="63"/>
      <c r="J97" s="63"/>
      <c r="K97" s="48">
        <f t="shared" si="9"/>
        <v>0</v>
      </c>
      <c r="L97" s="49">
        <f t="shared" si="10"/>
        <v>0</v>
      </c>
      <c r="M97" s="47">
        <f t="shared" si="11"/>
        <v>0</v>
      </c>
      <c r="N97" s="47">
        <f t="shared" si="12"/>
        <v>0</v>
      </c>
      <c r="O97" s="47">
        <f t="shared" si="13"/>
        <v>0</v>
      </c>
      <c r="P97" s="48">
        <f t="shared" si="14"/>
        <v>0</v>
      </c>
    </row>
    <row r="98" spans="1:16" ht="10.5" x14ac:dyDescent="0.35">
      <c r="A98" s="37">
        <v>11</v>
      </c>
      <c r="B98" s="38"/>
      <c r="C98" s="102" t="s">
        <v>374</v>
      </c>
      <c r="D98" s="24" t="s">
        <v>371</v>
      </c>
      <c r="E98" s="103">
        <v>1</v>
      </c>
      <c r="F98" s="66"/>
      <c r="G98" s="63"/>
      <c r="H98" s="47">
        <f t="shared" si="8"/>
        <v>0</v>
      </c>
      <c r="I98" s="63"/>
      <c r="J98" s="63"/>
      <c r="K98" s="48">
        <f t="shared" si="9"/>
        <v>0</v>
      </c>
      <c r="L98" s="49">
        <f t="shared" si="10"/>
        <v>0</v>
      </c>
      <c r="M98" s="47">
        <f t="shared" si="11"/>
        <v>0</v>
      </c>
      <c r="N98" s="47">
        <f t="shared" si="12"/>
        <v>0</v>
      </c>
      <c r="O98" s="47">
        <f t="shared" si="13"/>
        <v>0</v>
      </c>
      <c r="P98" s="48">
        <f t="shared" si="14"/>
        <v>0</v>
      </c>
    </row>
    <row r="99" spans="1:16" ht="10.5" x14ac:dyDescent="0.4">
      <c r="A99" s="94">
        <v>5</v>
      </c>
      <c r="B99" s="98"/>
      <c r="C99" s="95" t="s">
        <v>159</v>
      </c>
      <c r="D99" s="24"/>
      <c r="E99" s="103"/>
      <c r="F99" s="66"/>
      <c r="G99" s="63"/>
      <c r="H99" s="47">
        <f t="shared" si="8"/>
        <v>0</v>
      </c>
      <c r="I99" s="63"/>
      <c r="J99" s="63"/>
      <c r="K99" s="48">
        <f t="shared" si="9"/>
        <v>0</v>
      </c>
      <c r="L99" s="49">
        <f t="shared" si="10"/>
        <v>0</v>
      </c>
      <c r="M99" s="47">
        <f t="shared" si="11"/>
        <v>0</v>
      </c>
      <c r="N99" s="47">
        <f t="shared" si="12"/>
        <v>0</v>
      </c>
      <c r="O99" s="47">
        <f t="shared" si="13"/>
        <v>0</v>
      </c>
      <c r="P99" s="48">
        <f t="shared" si="14"/>
        <v>0</v>
      </c>
    </row>
    <row r="100" spans="1:16" ht="10.8" thickBot="1" x14ac:dyDescent="0.4">
      <c r="A100" s="37">
        <v>1</v>
      </c>
      <c r="B100" s="38"/>
      <c r="C100" s="102" t="s">
        <v>375</v>
      </c>
      <c r="D100" s="24" t="s">
        <v>73</v>
      </c>
      <c r="E100" s="103">
        <v>1</v>
      </c>
      <c r="F100" s="66"/>
      <c r="G100" s="63"/>
      <c r="H100" s="47">
        <f t="shared" si="8"/>
        <v>0</v>
      </c>
      <c r="I100" s="63"/>
      <c r="J100" s="63"/>
      <c r="K100" s="48">
        <f t="shared" si="9"/>
        <v>0</v>
      </c>
      <c r="L100" s="49">
        <f t="shared" si="10"/>
        <v>0</v>
      </c>
      <c r="M100" s="47">
        <f t="shared" si="11"/>
        <v>0</v>
      </c>
      <c r="N100" s="47">
        <f t="shared" si="12"/>
        <v>0</v>
      </c>
      <c r="O100" s="47">
        <f t="shared" si="13"/>
        <v>0</v>
      </c>
      <c r="P100" s="48">
        <f t="shared" si="14"/>
        <v>0</v>
      </c>
    </row>
    <row r="101" spans="1:16" ht="10.8" customHeight="1" thickBot="1" x14ac:dyDescent="0.45">
      <c r="A101" s="171" t="s">
        <v>433</v>
      </c>
      <c r="B101" s="172"/>
      <c r="C101" s="172"/>
      <c r="D101" s="172"/>
      <c r="E101" s="172"/>
      <c r="F101" s="172"/>
      <c r="G101" s="172"/>
      <c r="H101" s="172"/>
      <c r="I101" s="172"/>
      <c r="J101" s="172"/>
      <c r="K101" s="173"/>
      <c r="L101" s="67">
        <f>SUM(L14:L100)</f>
        <v>0</v>
      </c>
      <c r="M101" s="68">
        <f>SUM(M14:M100)</f>
        <v>0</v>
      </c>
      <c r="N101" s="68">
        <f>SUM(N14:N100)</f>
        <v>0</v>
      </c>
      <c r="O101" s="68">
        <f>SUM(O14:O100)</f>
        <v>0</v>
      </c>
      <c r="P101" s="69">
        <f>SUM(P14:P100)</f>
        <v>0</v>
      </c>
    </row>
    <row r="102" spans="1:16" x14ac:dyDescent="0.3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x14ac:dyDescent="0.3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35">
      <c r="A104" s="1" t="s">
        <v>18</v>
      </c>
      <c r="B104" s="17"/>
      <c r="C104" s="170">
        <f>'Kops a'!C33:H33</f>
        <v>0</v>
      </c>
      <c r="D104" s="170"/>
      <c r="E104" s="170"/>
      <c r="F104" s="170"/>
      <c r="G104" s="170"/>
      <c r="H104" s="170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35">
      <c r="A105" s="17"/>
      <c r="B105" s="17"/>
      <c r="C105" s="106" t="s">
        <v>19</v>
      </c>
      <c r="D105" s="106"/>
      <c r="E105" s="106"/>
      <c r="F105" s="106"/>
      <c r="G105" s="106"/>
      <c r="H105" s="106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3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6" x14ac:dyDescent="0.35">
      <c r="A107" s="85" t="str">
        <f>'Kops a'!A36</f>
        <v>Tāme sastādīta</v>
      </c>
      <c r="B107" s="50"/>
      <c r="C107" s="50"/>
      <c r="D107" s="50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3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35">
      <c r="A109" s="1" t="s">
        <v>43</v>
      </c>
      <c r="B109" s="17"/>
      <c r="C109" s="170">
        <f>'Kops a'!C38:H38</f>
        <v>0</v>
      </c>
      <c r="D109" s="170"/>
      <c r="E109" s="170"/>
      <c r="F109" s="170"/>
      <c r="G109" s="170"/>
      <c r="H109" s="170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35">
      <c r="A110" s="17"/>
      <c r="B110" s="17"/>
      <c r="C110" s="106" t="s">
        <v>19</v>
      </c>
      <c r="D110" s="106"/>
      <c r="E110" s="106"/>
      <c r="F110" s="106"/>
      <c r="G110" s="106"/>
      <c r="H110" s="106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3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35">
      <c r="A112" s="85" t="s">
        <v>111</v>
      </c>
      <c r="B112" s="50"/>
      <c r="C112" s="89">
        <f>'Kops a'!C41</f>
        <v>0</v>
      </c>
      <c r="D112" s="50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3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</sheetData>
  <mergeCells count="22">
    <mergeCell ref="C110:H110"/>
    <mergeCell ref="C4:I4"/>
    <mergeCell ref="F12:K12"/>
    <mergeCell ref="J9:M9"/>
    <mergeCell ref="D8:L8"/>
    <mergeCell ref="A101:K101"/>
    <mergeCell ref="C104:H104"/>
    <mergeCell ref="C105:H105"/>
    <mergeCell ref="C109:H109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4 A14:G14 A15:E100">
    <cfRule type="cellIs" dxfId="35" priority="38" operator="equal">
      <formula>0</formula>
    </cfRule>
  </conditionalFormatting>
  <conditionalFormatting sqref="N9:O9 K14:P14 L101:P101">
    <cfRule type="cellIs" dxfId="34" priority="37" operator="equal">
      <formula>0</formula>
    </cfRule>
  </conditionalFormatting>
  <conditionalFormatting sqref="C2:I2">
    <cfRule type="cellIs" dxfId="33" priority="34" operator="equal">
      <formula>0</formula>
    </cfRule>
  </conditionalFormatting>
  <conditionalFormatting sqref="O10">
    <cfRule type="cellIs" dxfId="32" priority="33" operator="equal">
      <formula>"20__. gada __. _________"</formula>
    </cfRule>
  </conditionalFormatting>
  <conditionalFormatting sqref="C4:I4">
    <cfRule type="cellIs" dxfId="31" priority="26" operator="equal">
      <formula>0</formula>
    </cfRule>
  </conditionalFormatting>
  <conditionalFormatting sqref="D5:L8">
    <cfRule type="cellIs" dxfId="30" priority="22" operator="equal">
      <formula>0</formula>
    </cfRule>
  </conditionalFormatting>
  <conditionalFormatting sqref="C109:H109">
    <cfRule type="cellIs" dxfId="29" priority="15" operator="equal">
      <formula>0</formula>
    </cfRule>
  </conditionalFormatting>
  <conditionalFormatting sqref="C104:H104">
    <cfRule type="cellIs" dxfId="28" priority="14" operator="equal">
      <formula>0</formula>
    </cfRule>
  </conditionalFormatting>
  <conditionalFormatting sqref="P10">
    <cfRule type="cellIs" dxfId="27" priority="18" operator="equal">
      <formula>"20__. gada __. _________"</formula>
    </cfRule>
  </conditionalFormatting>
  <conditionalFormatting sqref="C109:H109 C112 C104:H104">
    <cfRule type="cellIs" dxfId="26" priority="13" operator="equal">
      <formula>0</formula>
    </cfRule>
  </conditionalFormatting>
  <conditionalFormatting sqref="D1">
    <cfRule type="cellIs" dxfId="25" priority="12" operator="equal">
      <formula>0</formula>
    </cfRule>
  </conditionalFormatting>
  <conditionalFormatting sqref="A9">
    <cfRule type="containsText" dxfId="24" priority="1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5:G100 I15:J100">
    <cfRule type="cellIs" dxfId="23" priority="4" operator="equal">
      <formula>0</formula>
    </cfRule>
  </conditionalFormatting>
  <conditionalFormatting sqref="K15:P100 H15:H100">
    <cfRule type="cellIs" dxfId="22" priority="3" operator="equal">
      <formula>0</formula>
    </cfRule>
  </conditionalFormatting>
  <conditionalFormatting sqref="H14">
    <cfRule type="cellIs" dxfId="21" priority="2" operator="equal">
      <formula>0</formula>
    </cfRule>
  </conditionalFormatting>
  <conditionalFormatting sqref="A101:K101">
    <cfRule type="containsText" dxfId="20" priority="1" operator="containsText" text="Tiešās izmaksas kopā, t. sk. darba devēja sociālais nodoklis __.__% ">
      <formula>NOT(ISERROR(SEARCH("Tiešās izmaksas kopā, t. sk. darba devēja sociālais nodoklis __.__% ",A101)))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EE428164-089A-404E-98DC-227888EB2467}">
            <xm:f>NOT(ISERROR(SEARCH("Tāme sastādīta ____. gada ___. ______________",A107)))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A107</xm:sqref>
        </x14:conditionalFormatting>
        <x14:conditionalFormatting xmlns:xm="http://schemas.microsoft.com/office/excel/2006/main">
          <x14:cfRule type="containsText" priority="16" operator="containsText" id="{879A8C95-2477-46CB-81ED-05AD5C15D29F}">
            <xm:f>NOT(ISERROR(SEARCH("Sertifikāta Nr. _________________________________",A112)))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/>
  <dimension ref="A1:P89"/>
  <sheetViews>
    <sheetView workbookViewId="0">
      <selection activeCell="D6" sqref="D6:L6"/>
    </sheetView>
  </sheetViews>
  <sheetFormatPr defaultColWidth="9.15625" defaultRowHeight="10.199999999999999" x14ac:dyDescent="0.35"/>
  <cols>
    <col min="1" max="1" width="4.578125" style="1" customWidth="1"/>
    <col min="2" max="2" width="5.26171875" style="1" customWidth="1"/>
    <col min="3" max="3" width="38.41796875" style="1" customWidth="1"/>
    <col min="4" max="4" width="5.83984375" style="1" customWidth="1"/>
    <col min="5" max="5" width="8.68359375" style="1" customWidth="1"/>
    <col min="6" max="6" width="5.41796875" style="1" customWidth="1"/>
    <col min="7" max="7" width="4.83984375" style="1" customWidth="1"/>
    <col min="8" max="10" width="6.68359375" style="1" customWidth="1"/>
    <col min="11" max="11" width="7" style="1" customWidth="1"/>
    <col min="12" max="15" width="7.68359375" style="1" customWidth="1"/>
    <col min="16" max="16" width="9" style="1" customWidth="1"/>
    <col min="17" max="16384" width="9.15625" style="1"/>
  </cols>
  <sheetData>
    <row r="1" spans="1:16" x14ac:dyDescent="0.35">
      <c r="A1" s="23"/>
      <c r="B1" s="23"/>
      <c r="C1" s="26" t="s">
        <v>44</v>
      </c>
      <c r="D1" s="51">
        <f>'Kops a'!A23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ht="10.5" x14ac:dyDescent="0.35">
      <c r="A2" s="28"/>
      <c r="B2" s="28"/>
      <c r="C2" s="154" t="s">
        <v>376</v>
      </c>
      <c r="D2" s="154"/>
      <c r="E2" s="154"/>
      <c r="F2" s="154"/>
      <c r="G2" s="154"/>
      <c r="H2" s="154"/>
      <c r="I2" s="154"/>
      <c r="J2" s="28"/>
    </row>
    <row r="3" spans="1:16" ht="10.5" x14ac:dyDescent="0.35">
      <c r="A3" s="29"/>
      <c r="B3" s="29"/>
      <c r="C3" s="115" t="s">
        <v>23</v>
      </c>
      <c r="D3" s="115"/>
      <c r="E3" s="115"/>
      <c r="F3" s="115"/>
      <c r="G3" s="115"/>
      <c r="H3" s="115"/>
      <c r="I3" s="115"/>
      <c r="J3" s="29"/>
    </row>
    <row r="4" spans="1:16" ht="10.5" x14ac:dyDescent="0.35">
      <c r="A4" s="29"/>
      <c r="B4" s="29"/>
      <c r="C4" s="155" t="s">
        <v>5</v>
      </c>
      <c r="D4" s="155"/>
      <c r="E4" s="155"/>
      <c r="F4" s="155"/>
      <c r="G4" s="155"/>
      <c r="H4" s="155"/>
      <c r="I4" s="155"/>
      <c r="J4" s="29"/>
    </row>
    <row r="5" spans="1:16" x14ac:dyDescent="0.35">
      <c r="A5" s="23"/>
      <c r="B5" s="23"/>
      <c r="C5" s="26" t="s">
        <v>6</v>
      </c>
      <c r="D5" s="167" t="str">
        <f>'Kops a'!D6</f>
        <v>Daudzdzīvokļu dzīvojamās mājas vienkāršotas fasādes atjaunošana</v>
      </c>
      <c r="E5" s="167"/>
      <c r="F5" s="167"/>
      <c r="G5" s="167"/>
      <c r="H5" s="167"/>
      <c r="I5" s="167"/>
      <c r="J5" s="167"/>
      <c r="K5" s="167"/>
      <c r="L5" s="167"/>
      <c r="M5" s="17"/>
      <c r="N5" s="17"/>
      <c r="O5" s="17"/>
      <c r="P5" s="17"/>
    </row>
    <row r="6" spans="1:16" ht="25" customHeight="1" x14ac:dyDescent="0.35">
      <c r="A6" s="23"/>
      <c r="B6" s="23"/>
      <c r="C6" s="26" t="s">
        <v>8</v>
      </c>
      <c r="D6" s="167" t="str">
        <f>'Kops a'!D7</f>
        <v>Daudzdzīvokļu dzīvojamās mājas, Kooperatīva ielā 10, Jelgavā vienkāršotas fasādes atjaunošana</v>
      </c>
      <c r="E6" s="167"/>
      <c r="F6" s="167"/>
      <c r="G6" s="167"/>
      <c r="H6" s="167"/>
      <c r="I6" s="167"/>
      <c r="J6" s="167"/>
      <c r="K6" s="167"/>
      <c r="L6" s="167"/>
      <c r="M6" s="17"/>
      <c r="N6" s="17"/>
      <c r="O6" s="17"/>
      <c r="P6" s="17"/>
    </row>
    <row r="7" spans="1:16" x14ac:dyDescent="0.35">
      <c r="A7" s="23"/>
      <c r="B7" s="23"/>
      <c r="C7" s="26" t="s">
        <v>10</v>
      </c>
      <c r="D7" s="167" t="str">
        <f>'Kops a'!D8</f>
        <v>Kooperatīva iela 10, Jelgava</v>
      </c>
      <c r="E7" s="167"/>
      <c r="F7" s="167"/>
      <c r="G7" s="167"/>
      <c r="H7" s="167"/>
      <c r="I7" s="167"/>
      <c r="J7" s="167"/>
      <c r="K7" s="167"/>
      <c r="L7" s="167"/>
      <c r="M7" s="17"/>
      <c r="N7" s="17"/>
      <c r="O7" s="17"/>
      <c r="P7" s="17"/>
    </row>
    <row r="8" spans="1:16" x14ac:dyDescent="0.35">
      <c r="A8" s="23"/>
      <c r="B8" s="23"/>
      <c r="C8" s="4" t="s">
        <v>26</v>
      </c>
      <c r="D8" s="167">
        <f>'Kops a'!D9</f>
        <v>0</v>
      </c>
      <c r="E8" s="167"/>
      <c r="F8" s="167"/>
      <c r="G8" s="167"/>
      <c r="H8" s="167"/>
      <c r="I8" s="167"/>
      <c r="J8" s="167"/>
      <c r="K8" s="167"/>
      <c r="L8" s="167"/>
      <c r="M8" s="17"/>
      <c r="N8" s="17"/>
      <c r="O8" s="17"/>
      <c r="P8" s="17"/>
    </row>
    <row r="9" spans="1:16" ht="11.25" customHeight="1" x14ac:dyDescent="0.35">
      <c r="A9" s="153" t="s">
        <v>434</v>
      </c>
      <c r="B9" s="153"/>
      <c r="C9" s="153"/>
      <c r="D9" s="153"/>
      <c r="E9" s="153"/>
      <c r="F9" s="153"/>
      <c r="G9" s="153"/>
      <c r="H9" s="153"/>
      <c r="I9" s="153"/>
      <c r="J9" s="159" t="s">
        <v>46</v>
      </c>
      <c r="K9" s="159"/>
      <c r="L9" s="159"/>
      <c r="M9" s="159"/>
      <c r="N9" s="166">
        <f>P77</f>
        <v>0</v>
      </c>
      <c r="O9" s="166"/>
      <c r="P9" s="30"/>
    </row>
    <row r="10" spans="1:16" ht="10.5" x14ac:dyDescent="0.35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7"/>
      <c r="P10" s="86" t="str">
        <f>A83</f>
        <v>Tāme sastādīta</v>
      </c>
    </row>
    <row r="11" spans="1:16" ht="10.8" thickBot="1" x14ac:dyDescent="0.4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35">
      <c r="A12" s="127" t="s">
        <v>29</v>
      </c>
      <c r="B12" s="161" t="s">
        <v>47</v>
      </c>
      <c r="C12" s="157" t="s">
        <v>48</v>
      </c>
      <c r="D12" s="164" t="s">
        <v>49</v>
      </c>
      <c r="E12" s="168" t="s">
        <v>50</v>
      </c>
      <c r="F12" s="156" t="s">
        <v>51</v>
      </c>
      <c r="G12" s="157"/>
      <c r="H12" s="157"/>
      <c r="I12" s="157"/>
      <c r="J12" s="157"/>
      <c r="K12" s="158"/>
      <c r="L12" s="156" t="s">
        <v>52</v>
      </c>
      <c r="M12" s="157"/>
      <c r="N12" s="157"/>
      <c r="O12" s="157"/>
      <c r="P12" s="158"/>
    </row>
    <row r="13" spans="1:16" ht="126.75" customHeight="1" thickBot="1" x14ac:dyDescent="0.4">
      <c r="A13" s="160"/>
      <c r="B13" s="162"/>
      <c r="C13" s="163"/>
      <c r="D13" s="165"/>
      <c r="E13" s="169"/>
      <c r="F13" s="35" t="s">
        <v>53</v>
      </c>
      <c r="G13" s="36" t="s">
        <v>54</v>
      </c>
      <c r="H13" s="36" t="s">
        <v>55</v>
      </c>
      <c r="I13" s="36" t="s">
        <v>56</v>
      </c>
      <c r="J13" s="36" t="s">
        <v>57</v>
      </c>
      <c r="K13" s="62" t="s">
        <v>58</v>
      </c>
      <c r="L13" s="35" t="s">
        <v>53</v>
      </c>
      <c r="M13" s="36" t="s">
        <v>55</v>
      </c>
      <c r="N13" s="36" t="s">
        <v>56</v>
      </c>
      <c r="O13" s="36" t="s">
        <v>57</v>
      </c>
      <c r="P13" s="62" t="s">
        <v>58</v>
      </c>
    </row>
    <row r="14" spans="1:16" ht="10.5" x14ac:dyDescent="0.4">
      <c r="A14" s="94">
        <v>1</v>
      </c>
      <c r="B14" s="98"/>
      <c r="C14" s="95" t="s">
        <v>59</v>
      </c>
      <c r="D14" s="24"/>
      <c r="E14" s="65"/>
      <c r="F14" s="66"/>
      <c r="G14" s="63"/>
      <c r="H14" s="47">
        <f t="shared" ref="H14:H45" si="0">ROUND(F14*G14,2)</f>
        <v>0</v>
      </c>
      <c r="I14" s="63"/>
      <c r="J14" s="63"/>
      <c r="K14" s="48">
        <f t="shared" ref="K14:K76" si="1">SUM(H14:J14)</f>
        <v>0</v>
      </c>
      <c r="L14" s="49">
        <f t="shared" ref="L14:L76" si="2">ROUND(E14*F14,2)</f>
        <v>0</v>
      </c>
      <c r="M14" s="47">
        <f t="shared" ref="M14:M76" si="3">ROUND(H14*E14,2)</f>
        <v>0</v>
      </c>
      <c r="N14" s="47">
        <f t="shared" ref="N14:N76" si="4">ROUND(I14*E14,2)</f>
        <v>0</v>
      </c>
      <c r="O14" s="47">
        <f t="shared" ref="O14:O76" si="5">ROUND(J14*E14,2)</f>
        <v>0</v>
      </c>
      <c r="P14" s="48">
        <f t="shared" ref="P14:P76" si="6">SUM(M14:O14)</f>
        <v>0</v>
      </c>
    </row>
    <row r="15" spans="1:16" ht="10.5" x14ac:dyDescent="0.35">
      <c r="A15" s="37">
        <v>1</v>
      </c>
      <c r="B15" s="38"/>
      <c r="C15" s="46" t="s">
        <v>377</v>
      </c>
      <c r="D15" s="24" t="s">
        <v>73</v>
      </c>
      <c r="E15" s="103">
        <v>1</v>
      </c>
      <c r="F15" s="66"/>
      <c r="G15" s="63"/>
      <c r="H15" s="47">
        <f t="shared" si="0"/>
        <v>0</v>
      </c>
      <c r="I15" s="63"/>
      <c r="J15" s="63"/>
      <c r="K15" s="48">
        <f t="shared" si="1"/>
        <v>0</v>
      </c>
      <c r="L15" s="49">
        <f t="shared" si="2"/>
        <v>0</v>
      </c>
      <c r="M15" s="47">
        <f t="shared" si="3"/>
        <v>0</v>
      </c>
      <c r="N15" s="47">
        <f t="shared" si="4"/>
        <v>0</v>
      </c>
      <c r="O15" s="47">
        <f t="shared" si="5"/>
        <v>0</v>
      </c>
      <c r="P15" s="48">
        <f t="shared" si="6"/>
        <v>0</v>
      </c>
    </row>
    <row r="16" spans="1:16" ht="10.5" x14ac:dyDescent="0.4">
      <c r="A16" s="94">
        <v>2</v>
      </c>
      <c r="B16" s="98"/>
      <c r="C16" s="95" t="s">
        <v>378</v>
      </c>
      <c r="D16" s="24"/>
      <c r="E16" s="103"/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20.399999999999999" x14ac:dyDescent="0.35">
      <c r="A17" s="37">
        <v>1</v>
      </c>
      <c r="B17" s="38"/>
      <c r="C17" s="46" t="s">
        <v>379</v>
      </c>
      <c r="D17" s="24" t="s">
        <v>94</v>
      </c>
      <c r="E17" s="103">
        <v>349</v>
      </c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0.399999999999999" x14ac:dyDescent="0.35">
      <c r="A18" s="37">
        <v>2</v>
      </c>
      <c r="B18" s="38"/>
      <c r="C18" s="46" t="s">
        <v>380</v>
      </c>
      <c r="D18" s="24" t="s">
        <v>94</v>
      </c>
      <c r="E18" s="103">
        <v>81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0.399999999999999" x14ac:dyDescent="0.35">
      <c r="A19" s="37">
        <v>3</v>
      </c>
      <c r="B19" s="38"/>
      <c r="C19" s="46" t="s">
        <v>381</v>
      </c>
      <c r="D19" s="24" t="s">
        <v>94</v>
      </c>
      <c r="E19" s="103">
        <v>48</v>
      </c>
      <c r="F19" s="66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0.399999999999999" x14ac:dyDescent="0.35">
      <c r="A20" s="37">
        <v>4</v>
      </c>
      <c r="B20" s="38"/>
      <c r="C20" s="46" t="s">
        <v>382</v>
      </c>
      <c r="D20" s="24" t="s">
        <v>94</v>
      </c>
      <c r="E20" s="103">
        <v>4</v>
      </c>
      <c r="F20" s="66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20.399999999999999" x14ac:dyDescent="0.35">
      <c r="A21" s="37">
        <v>5</v>
      </c>
      <c r="B21" s="38"/>
      <c r="C21" s="46" t="s">
        <v>383</v>
      </c>
      <c r="D21" s="24" t="s">
        <v>94</v>
      </c>
      <c r="E21" s="103">
        <v>20</v>
      </c>
      <c r="F21" s="66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0.399999999999999" x14ac:dyDescent="0.35">
      <c r="A22" s="37">
        <v>6</v>
      </c>
      <c r="B22" s="38"/>
      <c r="C22" s="46" t="s">
        <v>384</v>
      </c>
      <c r="D22" s="24" t="s">
        <v>119</v>
      </c>
      <c r="E22" s="103">
        <v>324</v>
      </c>
      <c r="F22" s="66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0.399999999999999" x14ac:dyDescent="0.35">
      <c r="A23" s="37">
        <v>7</v>
      </c>
      <c r="B23" s="38"/>
      <c r="C23" s="46" t="s">
        <v>385</v>
      </c>
      <c r="D23" s="24" t="s">
        <v>119</v>
      </c>
      <c r="E23" s="103">
        <v>9</v>
      </c>
      <c r="F23" s="66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0.399999999999999" x14ac:dyDescent="0.35">
      <c r="A24" s="37">
        <v>8</v>
      </c>
      <c r="B24" s="38"/>
      <c r="C24" s="46" t="s">
        <v>386</v>
      </c>
      <c r="D24" s="24" t="s">
        <v>119</v>
      </c>
      <c r="E24" s="103">
        <v>2</v>
      </c>
      <c r="F24" s="66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20.399999999999999" x14ac:dyDescent="0.35">
      <c r="A25" s="37">
        <v>9</v>
      </c>
      <c r="B25" s="38"/>
      <c r="C25" s="46" t="s">
        <v>387</v>
      </c>
      <c r="D25" s="24" t="s">
        <v>119</v>
      </c>
      <c r="E25" s="103">
        <v>50</v>
      </c>
      <c r="F25" s="66"/>
      <c r="G25" s="63"/>
      <c r="H25" s="47">
        <f t="shared" si="0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20.399999999999999" x14ac:dyDescent="0.35">
      <c r="A26" s="37">
        <v>10</v>
      </c>
      <c r="B26" s="38"/>
      <c r="C26" s="46" t="s">
        <v>388</v>
      </c>
      <c r="D26" s="24" t="s">
        <v>119</v>
      </c>
      <c r="E26" s="103">
        <v>10</v>
      </c>
      <c r="F26" s="66"/>
      <c r="G26" s="63"/>
      <c r="H26" s="47">
        <f t="shared" si="0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20.399999999999999" x14ac:dyDescent="0.35">
      <c r="A27" s="37">
        <v>11</v>
      </c>
      <c r="B27" s="38"/>
      <c r="C27" s="46" t="s">
        <v>389</v>
      </c>
      <c r="D27" s="24" t="s">
        <v>119</v>
      </c>
      <c r="E27" s="103">
        <v>10</v>
      </c>
      <c r="F27" s="66"/>
      <c r="G27" s="63"/>
      <c r="H27" s="47">
        <f t="shared" si="0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20.399999999999999" x14ac:dyDescent="0.35">
      <c r="A28" s="37">
        <v>12</v>
      </c>
      <c r="B28" s="38"/>
      <c r="C28" s="46" t="s">
        <v>390</v>
      </c>
      <c r="D28" s="24" t="s">
        <v>119</v>
      </c>
      <c r="E28" s="103">
        <v>6</v>
      </c>
      <c r="F28" s="66"/>
      <c r="G28" s="63"/>
      <c r="H28" s="47">
        <f t="shared" si="0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20.399999999999999" x14ac:dyDescent="0.35">
      <c r="A29" s="37">
        <v>13</v>
      </c>
      <c r="B29" s="38"/>
      <c r="C29" s="46" t="s">
        <v>391</v>
      </c>
      <c r="D29" s="24" t="s">
        <v>119</v>
      </c>
      <c r="E29" s="103">
        <v>4</v>
      </c>
      <c r="F29" s="66"/>
      <c r="G29" s="63"/>
      <c r="H29" s="47">
        <f t="shared" si="0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20.399999999999999" x14ac:dyDescent="0.35">
      <c r="A30" s="37">
        <v>14</v>
      </c>
      <c r="B30" s="38"/>
      <c r="C30" s="46" t="s">
        <v>392</v>
      </c>
      <c r="D30" s="24" t="s">
        <v>119</v>
      </c>
      <c r="E30" s="103">
        <v>2</v>
      </c>
      <c r="F30" s="66"/>
      <c r="G30" s="63"/>
      <c r="H30" s="47">
        <f t="shared" si="0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20.399999999999999" x14ac:dyDescent="0.35">
      <c r="A31" s="37">
        <v>15</v>
      </c>
      <c r="B31" s="38"/>
      <c r="C31" s="46" t="s">
        <v>393</v>
      </c>
      <c r="D31" s="24" t="s">
        <v>119</v>
      </c>
      <c r="E31" s="103">
        <v>2</v>
      </c>
      <c r="F31" s="66"/>
      <c r="G31" s="63"/>
      <c r="H31" s="47">
        <f t="shared" si="0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0.399999999999999" x14ac:dyDescent="0.35">
      <c r="A32" s="37">
        <v>16</v>
      </c>
      <c r="B32" s="38"/>
      <c r="C32" s="46" t="s">
        <v>394</v>
      </c>
      <c r="D32" s="24" t="s">
        <v>119</v>
      </c>
      <c r="E32" s="103">
        <v>2</v>
      </c>
      <c r="F32" s="66"/>
      <c r="G32" s="63"/>
      <c r="H32" s="47">
        <f t="shared" si="0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0.399999999999999" x14ac:dyDescent="0.35">
      <c r="A33" s="37">
        <v>17</v>
      </c>
      <c r="B33" s="38"/>
      <c r="C33" s="46" t="s">
        <v>395</v>
      </c>
      <c r="D33" s="24" t="s">
        <v>119</v>
      </c>
      <c r="E33" s="103">
        <v>4</v>
      </c>
      <c r="F33" s="66"/>
      <c r="G33" s="63"/>
      <c r="H33" s="47">
        <f t="shared" si="0"/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20.399999999999999" x14ac:dyDescent="0.35">
      <c r="A34" s="37">
        <v>18</v>
      </c>
      <c r="B34" s="38"/>
      <c r="C34" s="46" t="s">
        <v>396</v>
      </c>
      <c r="D34" s="24" t="s">
        <v>119</v>
      </c>
      <c r="E34" s="103">
        <v>14</v>
      </c>
      <c r="F34" s="66"/>
      <c r="G34" s="63"/>
      <c r="H34" s="47">
        <f t="shared" si="0"/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20.399999999999999" x14ac:dyDescent="0.35">
      <c r="A35" s="37">
        <v>19</v>
      </c>
      <c r="B35" s="38"/>
      <c r="C35" s="46" t="s">
        <v>397</v>
      </c>
      <c r="D35" s="24" t="s">
        <v>119</v>
      </c>
      <c r="E35" s="103">
        <v>4</v>
      </c>
      <c r="F35" s="66"/>
      <c r="G35" s="63"/>
      <c r="H35" s="47">
        <f t="shared" si="0"/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ht="20.399999999999999" x14ac:dyDescent="0.35">
      <c r="A36" s="37">
        <v>20</v>
      </c>
      <c r="B36" s="38"/>
      <c r="C36" s="46" t="s">
        <v>398</v>
      </c>
      <c r="D36" s="24" t="s">
        <v>119</v>
      </c>
      <c r="E36" s="103">
        <v>6</v>
      </c>
      <c r="F36" s="66"/>
      <c r="G36" s="63"/>
      <c r="H36" s="47">
        <f t="shared" si="0"/>
        <v>0</v>
      </c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20.399999999999999" x14ac:dyDescent="0.35">
      <c r="A37" s="37">
        <v>21</v>
      </c>
      <c r="B37" s="38"/>
      <c r="C37" s="46" t="s">
        <v>399</v>
      </c>
      <c r="D37" s="24" t="s">
        <v>119</v>
      </c>
      <c r="E37" s="103">
        <v>10</v>
      </c>
      <c r="F37" s="66"/>
      <c r="G37" s="63"/>
      <c r="H37" s="47">
        <f t="shared" si="0"/>
        <v>0</v>
      </c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20.399999999999999" x14ac:dyDescent="0.35">
      <c r="A38" s="37">
        <v>22</v>
      </c>
      <c r="B38" s="38"/>
      <c r="C38" s="46" t="s">
        <v>400</v>
      </c>
      <c r="D38" s="24" t="s">
        <v>119</v>
      </c>
      <c r="E38" s="103">
        <v>8</v>
      </c>
      <c r="F38" s="66"/>
      <c r="G38" s="63"/>
      <c r="H38" s="47">
        <f t="shared" si="0"/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0.399999999999999" x14ac:dyDescent="0.35">
      <c r="A39" s="37">
        <v>23</v>
      </c>
      <c r="B39" s="38"/>
      <c r="C39" s="46" t="s">
        <v>401</v>
      </c>
      <c r="D39" s="24" t="s">
        <v>119</v>
      </c>
      <c r="E39" s="103">
        <v>2</v>
      </c>
      <c r="F39" s="66"/>
      <c r="G39" s="63"/>
      <c r="H39" s="47">
        <f t="shared" si="0"/>
        <v>0</v>
      </c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20.399999999999999" x14ac:dyDescent="0.35">
      <c r="A40" s="37">
        <v>24</v>
      </c>
      <c r="B40" s="38"/>
      <c r="C40" s="46" t="s">
        <v>402</v>
      </c>
      <c r="D40" s="24" t="s">
        <v>119</v>
      </c>
      <c r="E40" s="103">
        <v>4</v>
      </c>
      <c r="F40" s="66"/>
      <c r="G40" s="63"/>
      <c r="H40" s="47">
        <f t="shared" si="0"/>
        <v>0</v>
      </c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20.399999999999999" x14ac:dyDescent="0.35">
      <c r="A41" s="37">
        <v>25</v>
      </c>
      <c r="B41" s="38"/>
      <c r="C41" s="46" t="s">
        <v>403</v>
      </c>
      <c r="D41" s="24" t="s">
        <v>119</v>
      </c>
      <c r="E41" s="103">
        <v>6</v>
      </c>
      <c r="F41" s="66"/>
      <c r="G41" s="63"/>
      <c r="H41" s="47">
        <f t="shared" si="0"/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20.399999999999999" x14ac:dyDescent="0.35">
      <c r="A42" s="37">
        <v>26</v>
      </c>
      <c r="B42" s="38"/>
      <c r="C42" s="46" t="s">
        <v>404</v>
      </c>
      <c r="D42" s="24" t="s">
        <v>119</v>
      </c>
      <c r="E42" s="103">
        <v>4</v>
      </c>
      <c r="F42" s="66"/>
      <c r="G42" s="63"/>
      <c r="H42" s="47">
        <f t="shared" si="0"/>
        <v>0</v>
      </c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ht="20.399999999999999" x14ac:dyDescent="0.35">
      <c r="A43" s="37">
        <v>27</v>
      </c>
      <c r="B43" s="38"/>
      <c r="C43" s="46" t="s">
        <v>405</v>
      </c>
      <c r="D43" s="24" t="s">
        <v>119</v>
      </c>
      <c r="E43" s="103">
        <v>4</v>
      </c>
      <c r="F43" s="66"/>
      <c r="G43" s="63"/>
      <c r="H43" s="47">
        <f t="shared" si="0"/>
        <v>0</v>
      </c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20.399999999999999" x14ac:dyDescent="0.35">
      <c r="A44" s="37">
        <v>28</v>
      </c>
      <c r="B44" s="38"/>
      <c r="C44" s="46" t="s">
        <v>406</v>
      </c>
      <c r="D44" s="24" t="s">
        <v>119</v>
      </c>
      <c r="E44" s="103">
        <v>6</v>
      </c>
      <c r="F44" s="66"/>
      <c r="G44" s="63"/>
      <c r="H44" s="47">
        <f t="shared" si="0"/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0.399999999999999" x14ac:dyDescent="0.35">
      <c r="A45" s="37">
        <v>29</v>
      </c>
      <c r="B45" s="38"/>
      <c r="C45" s="46" t="s">
        <v>407</v>
      </c>
      <c r="D45" s="24" t="s">
        <v>119</v>
      </c>
      <c r="E45" s="103">
        <v>2</v>
      </c>
      <c r="F45" s="66"/>
      <c r="G45" s="63"/>
      <c r="H45" s="47">
        <f t="shared" si="0"/>
        <v>0</v>
      </c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10.5" x14ac:dyDescent="0.35">
      <c r="A46" s="37">
        <v>30</v>
      </c>
      <c r="B46" s="38"/>
      <c r="C46" s="46" t="s">
        <v>408</v>
      </c>
      <c r="D46" s="24" t="s">
        <v>119</v>
      </c>
      <c r="E46" s="103">
        <v>1</v>
      </c>
      <c r="F46" s="66"/>
      <c r="G46" s="63"/>
      <c r="H46" s="47">
        <f t="shared" ref="H46:H76" si="7">ROUND(F46*G46,2)</f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ht="10.5" x14ac:dyDescent="0.35">
      <c r="A47" s="37">
        <v>31</v>
      </c>
      <c r="B47" s="38"/>
      <c r="C47" s="46" t="s">
        <v>409</v>
      </c>
      <c r="D47" s="24" t="s">
        <v>119</v>
      </c>
      <c r="E47" s="103">
        <v>1</v>
      </c>
      <c r="F47" s="66"/>
      <c r="G47" s="63"/>
      <c r="H47" s="47">
        <f t="shared" si="7"/>
        <v>0</v>
      </c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ht="10.5" x14ac:dyDescent="0.35">
      <c r="A48" s="37">
        <v>32</v>
      </c>
      <c r="B48" s="38"/>
      <c r="C48" s="46" t="s">
        <v>410</v>
      </c>
      <c r="D48" s="24" t="s">
        <v>119</v>
      </c>
      <c r="E48" s="103">
        <v>16</v>
      </c>
      <c r="F48" s="66"/>
      <c r="G48" s="63"/>
      <c r="H48" s="47">
        <f t="shared" si="7"/>
        <v>0</v>
      </c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ht="10.5" x14ac:dyDescent="0.35">
      <c r="A49" s="37">
        <v>33</v>
      </c>
      <c r="B49" s="38"/>
      <c r="C49" s="46" t="s">
        <v>411</v>
      </c>
      <c r="D49" s="24" t="s">
        <v>119</v>
      </c>
      <c r="E49" s="103">
        <v>28</v>
      </c>
      <c r="F49" s="66"/>
      <c r="G49" s="63"/>
      <c r="H49" s="47">
        <f t="shared" si="7"/>
        <v>0</v>
      </c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ht="10.5" x14ac:dyDescent="0.35">
      <c r="A50" s="37">
        <v>34</v>
      </c>
      <c r="B50" s="38"/>
      <c r="C50" s="46" t="s">
        <v>412</v>
      </c>
      <c r="D50" s="24" t="s">
        <v>119</v>
      </c>
      <c r="E50" s="103">
        <v>10</v>
      </c>
      <c r="F50" s="66"/>
      <c r="G50" s="63"/>
      <c r="H50" s="47">
        <f t="shared" si="7"/>
        <v>0</v>
      </c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ht="10.5" x14ac:dyDescent="0.35">
      <c r="A51" s="37">
        <v>35</v>
      </c>
      <c r="B51" s="38"/>
      <c r="C51" s="46" t="s">
        <v>413</v>
      </c>
      <c r="D51" s="24" t="s">
        <v>119</v>
      </c>
      <c r="E51" s="103">
        <v>2</v>
      </c>
      <c r="F51" s="66"/>
      <c r="G51" s="63"/>
      <c r="H51" s="47">
        <f t="shared" si="7"/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ht="10.5" x14ac:dyDescent="0.35">
      <c r="A52" s="37">
        <v>36</v>
      </c>
      <c r="B52" s="38"/>
      <c r="C52" s="46" t="s">
        <v>414</v>
      </c>
      <c r="D52" s="24" t="s">
        <v>119</v>
      </c>
      <c r="E52" s="103">
        <v>4</v>
      </c>
      <c r="F52" s="66"/>
      <c r="G52" s="63"/>
      <c r="H52" s="47">
        <f t="shared" si="7"/>
        <v>0</v>
      </c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ht="30.6" x14ac:dyDescent="0.35">
      <c r="A53" s="37">
        <v>37</v>
      </c>
      <c r="B53" s="38"/>
      <c r="C53" s="46" t="s">
        <v>415</v>
      </c>
      <c r="D53" s="24" t="s">
        <v>73</v>
      </c>
      <c r="E53" s="103">
        <v>50</v>
      </c>
      <c r="F53" s="66"/>
      <c r="G53" s="63"/>
      <c r="H53" s="47">
        <f t="shared" si="7"/>
        <v>0</v>
      </c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ht="30.6" x14ac:dyDescent="0.35">
      <c r="A54" s="37">
        <v>38</v>
      </c>
      <c r="B54" s="38"/>
      <c r="C54" s="46" t="s">
        <v>416</v>
      </c>
      <c r="D54" s="24" t="s">
        <v>73</v>
      </c>
      <c r="E54" s="103">
        <v>2</v>
      </c>
      <c r="F54" s="66"/>
      <c r="G54" s="63"/>
      <c r="H54" s="47">
        <f t="shared" si="7"/>
        <v>0</v>
      </c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ht="20.399999999999999" x14ac:dyDescent="0.35">
      <c r="A55" s="37">
        <v>39</v>
      </c>
      <c r="B55" s="38"/>
      <c r="C55" s="46" t="s">
        <v>417</v>
      </c>
      <c r="D55" s="24" t="s">
        <v>119</v>
      </c>
      <c r="E55" s="103">
        <v>52</v>
      </c>
      <c r="F55" s="66"/>
      <c r="G55" s="63"/>
      <c r="H55" s="47">
        <f t="shared" si="7"/>
        <v>0</v>
      </c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ht="30.6" x14ac:dyDescent="0.35">
      <c r="A56" s="37">
        <v>40</v>
      </c>
      <c r="B56" s="38"/>
      <c r="C56" s="46" t="s">
        <v>418</v>
      </c>
      <c r="D56" s="24" t="s">
        <v>94</v>
      </c>
      <c r="E56" s="103">
        <v>130</v>
      </c>
      <c r="F56" s="66"/>
      <c r="G56" s="63"/>
      <c r="H56" s="47">
        <f t="shared" si="7"/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ht="30.6" x14ac:dyDescent="0.35">
      <c r="A57" s="37">
        <v>41</v>
      </c>
      <c r="B57" s="38"/>
      <c r="C57" s="46" t="s">
        <v>419</v>
      </c>
      <c r="D57" s="24" t="s">
        <v>94</v>
      </c>
      <c r="E57" s="103">
        <v>48</v>
      </c>
      <c r="F57" s="66"/>
      <c r="G57" s="63"/>
      <c r="H57" s="47">
        <f t="shared" si="7"/>
        <v>0</v>
      </c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ht="30.6" x14ac:dyDescent="0.35">
      <c r="A58" s="37">
        <v>42</v>
      </c>
      <c r="B58" s="38"/>
      <c r="C58" s="46" t="s">
        <v>420</v>
      </c>
      <c r="D58" s="24" t="s">
        <v>94</v>
      </c>
      <c r="E58" s="103">
        <v>4</v>
      </c>
      <c r="F58" s="66"/>
      <c r="G58" s="63"/>
      <c r="H58" s="47">
        <f t="shared" si="7"/>
        <v>0</v>
      </c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ht="30.6" x14ac:dyDescent="0.35">
      <c r="A59" s="37">
        <v>43</v>
      </c>
      <c r="B59" s="38"/>
      <c r="C59" s="46" t="s">
        <v>421</v>
      </c>
      <c r="D59" s="24" t="s">
        <v>94</v>
      </c>
      <c r="E59" s="103">
        <v>20</v>
      </c>
      <c r="F59" s="66"/>
      <c r="G59" s="63"/>
      <c r="H59" s="47">
        <f t="shared" si="7"/>
        <v>0</v>
      </c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10.5" x14ac:dyDescent="0.35">
      <c r="A60" s="37">
        <v>44</v>
      </c>
      <c r="B60" s="38"/>
      <c r="C60" s="46" t="s">
        <v>422</v>
      </c>
      <c r="D60" s="24" t="s">
        <v>73</v>
      </c>
      <c r="E60" s="103">
        <v>1</v>
      </c>
      <c r="F60" s="66"/>
      <c r="G60" s="63"/>
      <c r="H60" s="47">
        <f t="shared" si="7"/>
        <v>0</v>
      </c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10.5" x14ac:dyDescent="0.35">
      <c r="A61" s="37">
        <v>45</v>
      </c>
      <c r="B61" s="38"/>
      <c r="C61" s="46" t="s">
        <v>423</v>
      </c>
      <c r="D61" s="24" t="s">
        <v>73</v>
      </c>
      <c r="E61" s="103">
        <v>1</v>
      </c>
      <c r="F61" s="66"/>
      <c r="G61" s="63"/>
      <c r="H61" s="47">
        <f t="shared" si="7"/>
        <v>0</v>
      </c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ht="10.5" x14ac:dyDescent="0.35">
      <c r="A62" s="37">
        <v>46</v>
      </c>
      <c r="B62" s="38"/>
      <c r="C62" s="46" t="s">
        <v>362</v>
      </c>
      <c r="D62" s="24" t="s">
        <v>73</v>
      </c>
      <c r="E62" s="103">
        <v>1</v>
      </c>
      <c r="F62" s="66"/>
      <c r="G62" s="63"/>
      <c r="H62" s="47">
        <f t="shared" si="7"/>
        <v>0</v>
      </c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ht="10.5" x14ac:dyDescent="0.35">
      <c r="A63" s="37">
        <v>47</v>
      </c>
      <c r="B63" s="38"/>
      <c r="C63" s="46" t="s">
        <v>363</v>
      </c>
      <c r="D63" s="24" t="s">
        <v>73</v>
      </c>
      <c r="E63" s="103">
        <v>1</v>
      </c>
      <c r="F63" s="66"/>
      <c r="G63" s="63"/>
      <c r="H63" s="47">
        <f t="shared" si="7"/>
        <v>0</v>
      </c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10.5" x14ac:dyDescent="0.35">
      <c r="A64" s="37">
        <v>48</v>
      </c>
      <c r="B64" s="38"/>
      <c r="C64" s="46" t="s">
        <v>364</v>
      </c>
      <c r="D64" s="24" t="s">
        <v>73</v>
      </c>
      <c r="E64" s="103">
        <v>1</v>
      </c>
      <c r="F64" s="66"/>
      <c r="G64" s="63"/>
      <c r="H64" s="47">
        <f t="shared" si="7"/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ht="10.5" x14ac:dyDescent="0.35">
      <c r="A65" s="37">
        <v>49</v>
      </c>
      <c r="B65" s="38"/>
      <c r="C65" s="46" t="s">
        <v>424</v>
      </c>
      <c r="D65" s="24" t="s">
        <v>73</v>
      </c>
      <c r="E65" s="103">
        <v>1</v>
      </c>
      <c r="F65" s="66"/>
      <c r="G65" s="63"/>
      <c r="H65" s="47">
        <f t="shared" si="7"/>
        <v>0</v>
      </c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ht="10.5" x14ac:dyDescent="0.35">
      <c r="A66" s="37">
        <v>50</v>
      </c>
      <c r="B66" s="38"/>
      <c r="C66" s="46" t="s">
        <v>365</v>
      </c>
      <c r="D66" s="24" t="s">
        <v>73</v>
      </c>
      <c r="E66" s="103">
        <v>1</v>
      </c>
      <c r="F66" s="66"/>
      <c r="G66" s="63"/>
      <c r="H66" s="47">
        <f t="shared" si="7"/>
        <v>0</v>
      </c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ht="20.399999999999999" x14ac:dyDescent="0.35">
      <c r="A67" s="37">
        <v>51</v>
      </c>
      <c r="B67" s="38"/>
      <c r="C67" s="46" t="s">
        <v>425</v>
      </c>
      <c r="D67" s="24" t="s">
        <v>73</v>
      </c>
      <c r="E67" s="103">
        <v>1</v>
      </c>
      <c r="F67" s="66"/>
      <c r="G67" s="63"/>
      <c r="H67" s="47">
        <f t="shared" si="7"/>
        <v>0</v>
      </c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ht="20.399999999999999" x14ac:dyDescent="0.35">
      <c r="A68" s="37">
        <v>52</v>
      </c>
      <c r="B68" s="38"/>
      <c r="C68" s="46" t="s">
        <v>426</v>
      </c>
      <c r="D68" s="24" t="s">
        <v>73</v>
      </c>
      <c r="E68" s="103">
        <v>52</v>
      </c>
      <c r="F68" s="66"/>
      <c r="G68" s="63"/>
      <c r="H68" s="47">
        <f t="shared" si="7"/>
        <v>0</v>
      </c>
      <c r="I68" s="63"/>
      <c r="J68" s="63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ht="20.399999999999999" x14ac:dyDescent="0.35">
      <c r="A69" s="37">
        <v>53</v>
      </c>
      <c r="B69" s="38"/>
      <c r="C69" s="46" t="s">
        <v>427</v>
      </c>
      <c r="D69" s="24" t="s">
        <v>73</v>
      </c>
      <c r="E69" s="103">
        <v>50</v>
      </c>
      <c r="F69" s="66"/>
      <c r="G69" s="63"/>
      <c r="H69" s="47">
        <f t="shared" si="7"/>
        <v>0</v>
      </c>
      <c r="I69" s="63"/>
      <c r="J69" s="63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ht="10.5" x14ac:dyDescent="0.35">
      <c r="A70" s="37">
        <v>54</v>
      </c>
      <c r="B70" s="38"/>
      <c r="C70" s="46" t="s">
        <v>428</v>
      </c>
      <c r="D70" s="24" t="s">
        <v>73</v>
      </c>
      <c r="E70" s="103">
        <v>1</v>
      </c>
      <c r="F70" s="66"/>
      <c r="G70" s="63"/>
      <c r="H70" s="47">
        <f t="shared" si="7"/>
        <v>0</v>
      </c>
      <c r="I70" s="63"/>
      <c r="J70" s="63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ht="10.5" x14ac:dyDescent="0.35">
      <c r="A71" s="37">
        <v>55</v>
      </c>
      <c r="B71" s="38"/>
      <c r="C71" s="46" t="s">
        <v>429</v>
      </c>
      <c r="D71" s="24" t="s">
        <v>73</v>
      </c>
      <c r="E71" s="103">
        <v>1</v>
      </c>
      <c r="F71" s="66"/>
      <c r="G71" s="63"/>
      <c r="H71" s="47">
        <f t="shared" si="7"/>
        <v>0</v>
      </c>
      <c r="I71" s="63"/>
      <c r="J71" s="63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ht="20.399999999999999" x14ac:dyDescent="0.35">
      <c r="A72" s="37">
        <v>56</v>
      </c>
      <c r="B72" s="38"/>
      <c r="C72" s="46" t="s">
        <v>430</v>
      </c>
      <c r="D72" s="24" t="s">
        <v>119</v>
      </c>
      <c r="E72" s="103">
        <v>33</v>
      </c>
      <c r="F72" s="66"/>
      <c r="G72" s="63"/>
      <c r="H72" s="47">
        <f t="shared" si="7"/>
        <v>0</v>
      </c>
      <c r="I72" s="63"/>
      <c r="J72" s="63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ht="10.5" x14ac:dyDescent="0.35">
      <c r="A73" s="37">
        <v>57</v>
      </c>
      <c r="B73" s="38"/>
      <c r="C73" s="46" t="s">
        <v>431</v>
      </c>
      <c r="D73" s="24" t="s">
        <v>371</v>
      </c>
      <c r="E73" s="103">
        <v>1</v>
      </c>
      <c r="F73" s="66"/>
      <c r="G73" s="63"/>
      <c r="H73" s="47">
        <f t="shared" si="7"/>
        <v>0</v>
      </c>
      <c r="I73" s="63"/>
      <c r="J73" s="63"/>
      <c r="K73" s="48">
        <f t="shared" si="1"/>
        <v>0</v>
      </c>
      <c r="L73" s="49">
        <f t="shared" si="2"/>
        <v>0</v>
      </c>
      <c r="M73" s="47">
        <f t="shared" si="3"/>
        <v>0</v>
      </c>
      <c r="N73" s="47">
        <f t="shared" si="4"/>
        <v>0</v>
      </c>
      <c r="O73" s="47">
        <f t="shared" si="5"/>
        <v>0</v>
      </c>
      <c r="P73" s="48">
        <f t="shared" si="6"/>
        <v>0</v>
      </c>
    </row>
    <row r="74" spans="1:16" ht="10.5" x14ac:dyDescent="0.35">
      <c r="A74" s="37">
        <v>58</v>
      </c>
      <c r="B74" s="38"/>
      <c r="C74" s="46" t="s">
        <v>432</v>
      </c>
      <c r="D74" s="24" t="s">
        <v>371</v>
      </c>
      <c r="E74" s="103">
        <v>1</v>
      </c>
      <c r="F74" s="66"/>
      <c r="G74" s="63"/>
      <c r="H74" s="47">
        <f t="shared" si="7"/>
        <v>0</v>
      </c>
      <c r="I74" s="63"/>
      <c r="J74" s="63"/>
      <c r="K74" s="48">
        <f t="shared" si="1"/>
        <v>0</v>
      </c>
      <c r="L74" s="49">
        <f t="shared" si="2"/>
        <v>0</v>
      </c>
      <c r="M74" s="47">
        <f t="shared" si="3"/>
        <v>0</v>
      </c>
      <c r="N74" s="47">
        <f t="shared" si="4"/>
        <v>0</v>
      </c>
      <c r="O74" s="47">
        <f t="shared" si="5"/>
        <v>0</v>
      </c>
      <c r="P74" s="48">
        <f t="shared" si="6"/>
        <v>0</v>
      </c>
    </row>
    <row r="75" spans="1:16" ht="10.5" x14ac:dyDescent="0.4">
      <c r="A75" s="94">
        <v>3</v>
      </c>
      <c r="B75" s="98"/>
      <c r="C75" s="95" t="s">
        <v>159</v>
      </c>
      <c r="D75" s="24"/>
      <c r="E75" s="103"/>
      <c r="F75" s="66"/>
      <c r="G75" s="63"/>
      <c r="H75" s="47">
        <f t="shared" si="7"/>
        <v>0</v>
      </c>
      <c r="I75" s="63"/>
      <c r="J75" s="63"/>
      <c r="K75" s="48">
        <f t="shared" si="1"/>
        <v>0</v>
      </c>
      <c r="L75" s="49">
        <f t="shared" si="2"/>
        <v>0</v>
      </c>
      <c r="M75" s="47">
        <f t="shared" si="3"/>
        <v>0</v>
      </c>
      <c r="N75" s="47">
        <f t="shared" si="4"/>
        <v>0</v>
      </c>
      <c r="O75" s="47">
        <f t="shared" si="5"/>
        <v>0</v>
      </c>
      <c r="P75" s="48">
        <f t="shared" si="6"/>
        <v>0</v>
      </c>
    </row>
    <row r="76" spans="1:16" ht="10.8" thickBot="1" x14ac:dyDescent="0.4">
      <c r="A76" s="37">
        <v>1</v>
      </c>
      <c r="B76" s="38"/>
      <c r="C76" s="46" t="s">
        <v>375</v>
      </c>
      <c r="D76" s="24" t="s">
        <v>73</v>
      </c>
      <c r="E76" s="103">
        <v>1</v>
      </c>
      <c r="F76" s="66"/>
      <c r="G76" s="63"/>
      <c r="H76" s="47">
        <f t="shared" si="7"/>
        <v>0</v>
      </c>
      <c r="I76" s="63"/>
      <c r="J76" s="63"/>
      <c r="K76" s="48">
        <f t="shared" si="1"/>
        <v>0</v>
      </c>
      <c r="L76" s="49">
        <f t="shared" si="2"/>
        <v>0</v>
      </c>
      <c r="M76" s="47">
        <f t="shared" si="3"/>
        <v>0</v>
      </c>
      <c r="N76" s="47">
        <f t="shared" si="4"/>
        <v>0</v>
      </c>
      <c r="O76" s="47">
        <f t="shared" si="5"/>
        <v>0</v>
      </c>
      <c r="P76" s="48">
        <f t="shared" si="6"/>
        <v>0</v>
      </c>
    </row>
    <row r="77" spans="1:16" ht="10.8" customHeight="1" thickBot="1" x14ac:dyDescent="0.45">
      <c r="A77" s="171" t="s">
        <v>433</v>
      </c>
      <c r="B77" s="172"/>
      <c r="C77" s="172"/>
      <c r="D77" s="172"/>
      <c r="E77" s="172"/>
      <c r="F77" s="172"/>
      <c r="G77" s="172"/>
      <c r="H77" s="172"/>
      <c r="I77" s="172"/>
      <c r="J77" s="172"/>
      <c r="K77" s="173"/>
      <c r="L77" s="67">
        <f>SUM(L14:L76)</f>
        <v>0</v>
      </c>
      <c r="M77" s="68">
        <f>SUM(M14:M76)</f>
        <v>0</v>
      </c>
      <c r="N77" s="68">
        <f>SUM(N14:N76)</f>
        <v>0</v>
      </c>
      <c r="O77" s="68">
        <f>SUM(O14:O76)</f>
        <v>0</v>
      </c>
      <c r="P77" s="69">
        <f>SUM(P14:P76)</f>
        <v>0</v>
      </c>
    </row>
    <row r="78" spans="1:16" x14ac:dyDescent="0.3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3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35">
      <c r="A80" s="1" t="s">
        <v>18</v>
      </c>
      <c r="B80" s="17"/>
      <c r="C80" s="170">
        <f>'Kops a'!C33:H33</f>
        <v>0</v>
      </c>
      <c r="D80" s="170"/>
      <c r="E80" s="170"/>
      <c r="F80" s="170"/>
      <c r="G80" s="170"/>
      <c r="H80" s="170"/>
      <c r="I80" s="17"/>
      <c r="J80" s="17"/>
      <c r="K80" s="17"/>
      <c r="L80" s="17"/>
      <c r="M80" s="17"/>
      <c r="N80" s="17"/>
      <c r="O80" s="17"/>
      <c r="P80" s="17"/>
    </row>
    <row r="81" spans="1:16" x14ac:dyDescent="0.35">
      <c r="A81" s="17"/>
      <c r="B81" s="17"/>
      <c r="C81" s="106" t="s">
        <v>19</v>
      </c>
      <c r="D81" s="106"/>
      <c r="E81" s="106"/>
      <c r="F81" s="106"/>
      <c r="G81" s="106"/>
      <c r="H81" s="106"/>
      <c r="I81" s="17"/>
      <c r="J81" s="17"/>
      <c r="K81" s="17"/>
      <c r="L81" s="17"/>
      <c r="M81" s="17"/>
      <c r="N81" s="17"/>
      <c r="O81" s="17"/>
      <c r="P81" s="17"/>
    </row>
    <row r="82" spans="1:16" x14ac:dyDescent="0.3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35">
      <c r="A83" s="85" t="str">
        <f>'Kops a'!A36</f>
        <v>Tāme sastādīta</v>
      </c>
      <c r="B83" s="50"/>
      <c r="C83" s="50"/>
      <c r="D83" s="50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3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35">
      <c r="A85" s="1" t="s">
        <v>43</v>
      </c>
      <c r="B85" s="17"/>
      <c r="C85" s="170">
        <f>'Kops a'!C38:H38</f>
        <v>0</v>
      </c>
      <c r="D85" s="170"/>
      <c r="E85" s="170"/>
      <c r="F85" s="170"/>
      <c r="G85" s="170"/>
      <c r="H85" s="170"/>
      <c r="I85" s="17"/>
      <c r="J85" s="17"/>
      <c r="K85" s="17"/>
      <c r="L85" s="17"/>
      <c r="M85" s="17"/>
      <c r="N85" s="17"/>
      <c r="O85" s="17"/>
      <c r="P85" s="17"/>
    </row>
    <row r="86" spans="1:16" x14ac:dyDescent="0.35">
      <c r="A86" s="17"/>
      <c r="B86" s="17"/>
      <c r="C86" s="106" t="s">
        <v>19</v>
      </c>
      <c r="D86" s="106"/>
      <c r="E86" s="106"/>
      <c r="F86" s="106"/>
      <c r="G86" s="106"/>
      <c r="H86" s="106"/>
      <c r="I86" s="17"/>
      <c r="J86" s="17"/>
      <c r="K86" s="17"/>
      <c r="L86" s="17"/>
      <c r="M86" s="17"/>
      <c r="N86" s="17"/>
      <c r="O86" s="17"/>
      <c r="P86" s="17"/>
    </row>
    <row r="87" spans="1:16" x14ac:dyDescent="0.3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x14ac:dyDescent="0.35">
      <c r="A88" s="85" t="s">
        <v>111</v>
      </c>
      <c r="B88" s="50"/>
      <c r="C88" s="89">
        <f>'Kops a'!C41</f>
        <v>0</v>
      </c>
      <c r="D88" s="50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3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</sheetData>
  <mergeCells count="22">
    <mergeCell ref="C86:H86"/>
    <mergeCell ref="C4:I4"/>
    <mergeCell ref="F12:K12"/>
    <mergeCell ref="J9:M9"/>
    <mergeCell ref="D8:L8"/>
    <mergeCell ref="A77:K77"/>
    <mergeCell ref="C80:H80"/>
    <mergeCell ref="C81:H81"/>
    <mergeCell ref="C85:H85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A14:E76">
    <cfRule type="cellIs" dxfId="17" priority="34" operator="equal">
      <formula>0</formula>
    </cfRule>
  </conditionalFormatting>
  <conditionalFormatting sqref="N9:O9">
    <cfRule type="cellIs" dxfId="16" priority="33" operator="equal">
      <formula>0</formula>
    </cfRule>
  </conditionalFormatting>
  <conditionalFormatting sqref="C2:I2">
    <cfRule type="cellIs" dxfId="15" priority="30" operator="equal">
      <formula>0</formula>
    </cfRule>
  </conditionalFormatting>
  <conditionalFormatting sqref="O10">
    <cfRule type="cellIs" dxfId="14" priority="29" operator="equal">
      <formula>"20__. gada __. _________"</formula>
    </cfRule>
  </conditionalFormatting>
  <conditionalFormatting sqref="L77:P77">
    <cfRule type="cellIs" dxfId="13" priority="23" operator="equal">
      <formula>0</formula>
    </cfRule>
  </conditionalFormatting>
  <conditionalFormatting sqref="C4:I4">
    <cfRule type="cellIs" dxfId="12" priority="22" operator="equal">
      <formula>0</formula>
    </cfRule>
  </conditionalFormatting>
  <conditionalFormatting sqref="D5:L8">
    <cfRule type="cellIs" dxfId="11" priority="18" operator="equal">
      <formula>0</formula>
    </cfRule>
  </conditionalFormatting>
  <conditionalFormatting sqref="P10">
    <cfRule type="cellIs" dxfId="10" priority="14" operator="equal">
      <formula>"20__. gada __. _________"</formula>
    </cfRule>
  </conditionalFormatting>
  <conditionalFormatting sqref="C85:H85">
    <cfRule type="cellIs" dxfId="9" priority="11" operator="equal">
      <formula>0</formula>
    </cfRule>
  </conditionalFormatting>
  <conditionalFormatting sqref="C80:H80">
    <cfRule type="cellIs" dxfId="8" priority="10" operator="equal">
      <formula>0</formula>
    </cfRule>
  </conditionalFormatting>
  <conditionalFormatting sqref="C85:H85 C88 C80:H80">
    <cfRule type="cellIs" dxfId="7" priority="9" operator="equal">
      <formula>0</formula>
    </cfRule>
  </conditionalFormatting>
  <conditionalFormatting sqref="D1">
    <cfRule type="cellIs" dxfId="6" priority="8" operator="equal">
      <formula>0</formula>
    </cfRule>
  </conditionalFormatting>
  <conditionalFormatting sqref="A9">
    <cfRule type="containsText" dxfId="5" priority="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4:G76 I14:J76">
    <cfRule type="cellIs" dxfId="4" priority="3" operator="equal">
      <formula>0</formula>
    </cfRule>
  </conditionalFormatting>
  <conditionalFormatting sqref="K14:P76 H14:H76">
    <cfRule type="cellIs" dxfId="3" priority="2" operator="equal">
      <formula>0</formula>
    </cfRule>
  </conditionalFormatting>
  <conditionalFormatting sqref="A77:K77">
    <cfRule type="containsText" dxfId="2" priority="1" operator="containsText" text="Tiešās izmaksas kopā, t. sk. darba devēja sociālais nodoklis __.__% ">
      <formula>NOT(ISERROR(SEARCH("Tiešās izmaksas kopā, t. sk. darba devēja sociālais nodoklis __.__% ",A77)))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9C848299-F747-4D4C-BE47-58A1BBDB8A5B}">
            <xm:f>NOT(ISERROR(SEARCH("Tāme sastādīta ____. gada ___. ______________",A83)))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A83</xm:sqref>
        </x14:conditionalFormatting>
        <x14:conditionalFormatting xmlns:xm="http://schemas.microsoft.com/office/excel/2006/main">
          <x14:cfRule type="containsText" priority="12" operator="containsText" id="{1A9581D5-9790-4D5D-94E5-4E7B8C258AD0}">
            <xm:f>NOT(ISERROR(SEARCH("Sertifikāta Nr. _________________________________",A88)))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1"/>
  <sheetViews>
    <sheetView workbookViewId="0">
      <selection activeCell="K26" sqref="K26"/>
    </sheetView>
  </sheetViews>
  <sheetFormatPr defaultColWidth="3.68359375" defaultRowHeight="10.199999999999999" x14ac:dyDescent="0.35"/>
  <cols>
    <col min="1" max="1" width="4" style="1" customWidth="1"/>
    <col min="2" max="2" width="5.26171875" style="1" customWidth="1"/>
    <col min="3" max="3" width="28.41796875" style="1" customWidth="1"/>
    <col min="4" max="4" width="6.83984375" style="1" customWidth="1"/>
    <col min="5" max="5" width="11.83984375" style="1" customWidth="1"/>
    <col min="6" max="6" width="9.83984375" style="1" customWidth="1"/>
    <col min="7" max="7" width="10" style="1" customWidth="1"/>
    <col min="8" max="8" width="8.68359375" style="1" customWidth="1"/>
    <col min="9" max="188" width="9.15625" style="1" customWidth="1"/>
    <col min="189" max="189" width="3.68359375" style="1"/>
    <col min="190" max="190" width="4.578125" style="1" customWidth="1"/>
    <col min="191" max="191" width="5.83984375" style="1" customWidth="1"/>
    <col min="192" max="192" width="36" style="1" customWidth="1"/>
    <col min="193" max="193" width="9.68359375" style="1" customWidth="1"/>
    <col min="194" max="194" width="11.83984375" style="1" customWidth="1"/>
    <col min="195" max="195" width="9" style="1" customWidth="1"/>
    <col min="196" max="196" width="9.68359375" style="1" customWidth="1"/>
    <col min="197" max="197" width="9.26171875" style="1" customWidth="1"/>
    <col min="198" max="198" width="8.68359375" style="1" customWidth="1"/>
    <col min="199" max="199" width="6.83984375" style="1" customWidth="1"/>
    <col min="200" max="444" width="9.15625" style="1" customWidth="1"/>
    <col min="445" max="445" width="3.68359375" style="1"/>
    <col min="446" max="446" width="4.578125" style="1" customWidth="1"/>
    <col min="447" max="447" width="5.83984375" style="1" customWidth="1"/>
    <col min="448" max="448" width="36" style="1" customWidth="1"/>
    <col min="449" max="449" width="9.68359375" style="1" customWidth="1"/>
    <col min="450" max="450" width="11.83984375" style="1" customWidth="1"/>
    <col min="451" max="451" width="9" style="1" customWidth="1"/>
    <col min="452" max="452" width="9.68359375" style="1" customWidth="1"/>
    <col min="453" max="453" width="9.26171875" style="1" customWidth="1"/>
    <col min="454" max="454" width="8.68359375" style="1" customWidth="1"/>
    <col min="455" max="455" width="6.83984375" style="1" customWidth="1"/>
    <col min="456" max="700" width="9.15625" style="1" customWidth="1"/>
    <col min="701" max="701" width="3.68359375" style="1"/>
    <col min="702" max="702" width="4.578125" style="1" customWidth="1"/>
    <col min="703" max="703" width="5.83984375" style="1" customWidth="1"/>
    <col min="704" max="704" width="36" style="1" customWidth="1"/>
    <col min="705" max="705" width="9.68359375" style="1" customWidth="1"/>
    <col min="706" max="706" width="11.83984375" style="1" customWidth="1"/>
    <col min="707" max="707" width="9" style="1" customWidth="1"/>
    <col min="708" max="708" width="9.68359375" style="1" customWidth="1"/>
    <col min="709" max="709" width="9.26171875" style="1" customWidth="1"/>
    <col min="710" max="710" width="8.68359375" style="1" customWidth="1"/>
    <col min="711" max="711" width="6.83984375" style="1" customWidth="1"/>
    <col min="712" max="956" width="9.15625" style="1" customWidth="1"/>
    <col min="957" max="957" width="3.68359375" style="1"/>
    <col min="958" max="958" width="4.578125" style="1" customWidth="1"/>
    <col min="959" max="959" width="5.83984375" style="1" customWidth="1"/>
    <col min="960" max="960" width="36" style="1" customWidth="1"/>
    <col min="961" max="961" width="9.68359375" style="1" customWidth="1"/>
    <col min="962" max="962" width="11.83984375" style="1" customWidth="1"/>
    <col min="963" max="963" width="9" style="1" customWidth="1"/>
    <col min="964" max="964" width="9.68359375" style="1" customWidth="1"/>
    <col min="965" max="965" width="9.26171875" style="1" customWidth="1"/>
    <col min="966" max="966" width="8.68359375" style="1" customWidth="1"/>
    <col min="967" max="967" width="6.83984375" style="1" customWidth="1"/>
    <col min="968" max="1212" width="9.15625" style="1" customWidth="1"/>
    <col min="1213" max="1213" width="3.68359375" style="1"/>
    <col min="1214" max="1214" width="4.578125" style="1" customWidth="1"/>
    <col min="1215" max="1215" width="5.83984375" style="1" customWidth="1"/>
    <col min="1216" max="1216" width="36" style="1" customWidth="1"/>
    <col min="1217" max="1217" width="9.68359375" style="1" customWidth="1"/>
    <col min="1218" max="1218" width="11.83984375" style="1" customWidth="1"/>
    <col min="1219" max="1219" width="9" style="1" customWidth="1"/>
    <col min="1220" max="1220" width="9.68359375" style="1" customWidth="1"/>
    <col min="1221" max="1221" width="9.26171875" style="1" customWidth="1"/>
    <col min="1222" max="1222" width="8.68359375" style="1" customWidth="1"/>
    <col min="1223" max="1223" width="6.83984375" style="1" customWidth="1"/>
    <col min="1224" max="1468" width="9.15625" style="1" customWidth="1"/>
    <col min="1469" max="1469" width="3.68359375" style="1"/>
    <col min="1470" max="1470" width="4.578125" style="1" customWidth="1"/>
    <col min="1471" max="1471" width="5.83984375" style="1" customWidth="1"/>
    <col min="1472" max="1472" width="36" style="1" customWidth="1"/>
    <col min="1473" max="1473" width="9.68359375" style="1" customWidth="1"/>
    <col min="1474" max="1474" width="11.83984375" style="1" customWidth="1"/>
    <col min="1475" max="1475" width="9" style="1" customWidth="1"/>
    <col min="1476" max="1476" width="9.68359375" style="1" customWidth="1"/>
    <col min="1477" max="1477" width="9.26171875" style="1" customWidth="1"/>
    <col min="1478" max="1478" width="8.68359375" style="1" customWidth="1"/>
    <col min="1479" max="1479" width="6.83984375" style="1" customWidth="1"/>
    <col min="1480" max="1724" width="9.15625" style="1" customWidth="1"/>
    <col min="1725" max="1725" width="3.68359375" style="1"/>
    <col min="1726" max="1726" width="4.578125" style="1" customWidth="1"/>
    <col min="1727" max="1727" width="5.83984375" style="1" customWidth="1"/>
    <col min="1728" max="1728" width="36" style="1" customWidth="1"/>
    <col min="1729" max="1729" width="9.68359375" style="1" customWidth="1"/>
    <col min="1730" max="1730" width="11.83984375" style="1" customWidth="1"/>
    <col min="1731" max="1731" width="9" style="1" customWidth="1"/>
    <col min="1732" max="1732" width="9.68359375" style="1" customWidth="1"/>
    <col min="1733" max="1733" width="9.26171875" style="1" customWidth="1"/>
    <col min="1734" max="1734" width="8.68359375" style="1" customWidth="1"/>
    <col min="1735" max="1735" width="6.83984375" style="1" customWidth="1"/>
    <col min="1736" max="1980" width="9.15625" style="1" customWidth="1"/>
    <col min="1981" max="1981" width="3.68359375" style="1"/>
    <col min="1982" max="1982" width="4.578125" style="1" customWidth="1"/>
    <col min="1983" max="1983" width="5.83984375" style="1" customWidth="1"/>
    <col min="1984" max="1984" width="36" style="1" customWidth="1"/>
    <col min="1985" max="1985" width="9.68359375" style="1" customWidth="1"/>
    <col min="1986" max="1986" width="11.83984375" style="1" customWidth="1"/>
    <col min="1987" max="1987" width="9" style="1" customWidth="1"/>
    <col min="1988" max="1988" width="9.68359375" style="1" customWidth="1"/>
    <col min="1989" max="1989" width="9.26171875" style="1" customWidth="1"/>
    <col min="1990" max="1990" width="8.68359375" style="1" customWidth="1"/>
    <col min="1991" max="1991" width="6.83984375" style="1" customWidth="1"/>
    <col min="1992" max="2236" width="9.15625" style="1" customWidth="1"/>
    <col min="2237" max="2237" width="3.68359375" style="1"/>
    <col min="2238" max="2238" width="4.578125" style="1" customWidth="1"/>
    <col min="2239" max="2239" width="5.83984375" style="1" customWidth="1"/>
    <col min="2240" max="2240" width="36" style="1" customWidth="1"/>
    <col min="2241" max="2241" width="9.68359375" style="1" customWidth="1"/>
    <col min="2242" max="2242" width="11.83984375" style="1" customWidth="1"/>
    <col min="2243" max="2243" width="9" style="1" customWidth="1"/>
    <col min="2244" max="2244" width="9.68359375" style="1" customWidth="1"/>
    <col min="2245" max="2245" width="9.26171875" style="1" customWidth="1"/>
    <col min="2246" max="2246" width="8.68359375" style="1" customWidth="1"/>
    <col min="2247" max="2247" width="6.83984375" style="1" customWidth="1"/>
    <col min="2248" max="2492" width="9.15625" style="1" customWidth="1"/>
    <col min="2493" max="2493" width="3.68359375" style="1"/>
    <col min="2494" max="2494" width="4.578125" style="1" customWidth="1"/>
    <col min="2495" max="2495" width="5.83984375" style="1" customWidth="1"/>
    <col min="2496" max="2496" width="36" style="1" customWidth="1"/>
    <col min="2497" max="2497" width="9.68359375" style="1" customWidth="1"/>
    <col min="2498" max="2498" width="11.83984375" style="1" customWidth="1"/>
    <col min="2499" max="2499" width="9" style="1" customWidth="1"/>
    <col min="2500" max="2500" width="9.68359375" style="1" customWidth="1"/>
    <col min="2501" max="2501" width="9.26171875" style="1" customWidth="1"/>
    <col min="2502" max="2502" width="8.68359375" style="1" customWidth="1"/>
    <col min="2503" max="2503" width="6.83984375" style="1" customWidth="1"/>
    <col min="2504" max="2748" width="9.15625" style="1" customWidth="1"/>
    <col min="2749" max="2749" width="3.68359375" style="1"/>
    <col min="2750" max="2750" width="4.578125" style="1" customWidth="1"/>
    <col min="2751" max="2751" width="5.83984375" style="1" customWidth="1"/>
    <col min="2752" max="2752" width="36" style="1" customWidth="1"/>
    <col min="2753" max="2753" width="9.68359375" style="1" customWidth="1"/>
    <col min="2754" max="2754" width="11.83984375" style="1" customWidth="1"/>
    <col min="2755" max="2755" width="9" style="1" customWidth="1"/>
    <col min="2756" max="2756" width="9.68359375" style="1" customWidth="1"/>
    <col min="2757" max="2757" width="9.26171875" style="1" customWidth="1"/>
    <col min="2758" max="2758" width="8.68359375" style="1" customWidth="1"/>
    <col min="2759" max="2759" width="6.83984375" style="1" customWidth="1"/>
    <col min="2760" max="3004" width="9.15625" style="1" customWidth="1"/>
    <col min="3005" max="3005" width="3.68359375" style="1"/>
    <col min="3006" max="3006" width="4.578125" style="1" customWidth="1"/>
    <col min="3007" max="3007" width="5.83984375" style="1" customWidth="1"/>
    <col min="3008" max="3008" width="36" style="1" customWidth="1"/>
    <col min="3009" max="3009" width="9.68359375" style="1" customWidth="1"/>
    <col min="3010" max="3010" width="11.83984375" style="1" customWidth="1"/>
    <col min="3011" max="3011" width="9" style="1" customWidth="1"/>
    <col min="3012" max="3012" width="9.68359375" style="1" customWidth="1"/>
    <col min="3013" max="3013" width="9.26171875" style="1" customWidth="1"/>
    <col min="3014" max="3014" width="8.68359375" style="1" customWidth="1"/>
    <col min="3015" max="3015" width="6.83984375" style="1" customWidth="1"/>
    <col min="3016" max="3260" width="9.15625" style="1" customWidth="1"/>
    <col min="3261" max="3261" width="3.68359375" style="1"/>
    <col min="3262" max="3262" width="4.578125" style="1" customWidth="1"/>
    <col min="3263" max="3263" width="5.83984375" style="1" customWidth="1"/>
    <col min="3264" max="3264" width="36" style="1" customWidth="1"/>
    <col min="3265" max="3265" width="9.68359375" style="1" customWidth="1"/>
    <col min="3266" max="3266" width="11.83984375" style="1" customWidth="1"/>
    <col min="3267" max="3267" width="9" style="1" customWidth="1"/>
    <col min="3268" max="3268" width="9.68359375" style="1" customWidth="1"/>
    <col min="3269" max="3269" width="9.26171875" style="1" customWidth="1"/>
    <col min="3270" max="3270" width="8.68359375" style="1" customWidth="1"/>
    <col min="3271" max="3271" width="6.83984375" style="1" customWidth="1"/>
    <col min="3272" max="3516" width="9.15625" style="1" customWidth="1"/>
    <col min="3517" max="3517" width="3.68359375" style="1"/>
    <col min="3518" max="3518" width="4.578125" style="1" customWidth="1"/>
    <col min="3519" max="3519" width="5.83984375" style="1" customWidth="1"/>
    <col min="3520" max="3520" width="36" style="1" customWidth="1"/>
    <col min="3521" max="3521" width="9.68359375" style="1" customWidth="1"/>
    <col min="3522" max="3522" width="11.83984375" style="1" customWidth="1"/>
    <col min="3523" max="3523" width="9" style="1" customWidth="1"/>
    <col min="3524" max="3524" width="9.68359375" style="1" customWidth="1"/>
    <col min="3525" max="3525" width="9.26171875" style="1" customWidth="1"/>
    <col min="3526" max="3526" width="8.68359375" style="1" customWidth="1"/>
    <col min="3527" max="3527" width="6.83984375" style="1" customWidth="1"/>
    <col min="3528" max="3772" width="9.15625" style="1" customWidth="1"/>
    <col min="3773" max="3773" width="3.68359375" style="1"/>
    <col min="3774" max="3774" width="4.578125" style="1" customWidth="1"/>
    <col min="3775" max="3775" width="5.83984375" style="1" customWidth="1"/>
    <col min="3776" max="3776" width="36" style="1" customWidth="1"/>
    <col min="3777" max="3777" width="9.68359375" style="1" customWidth="1"/>
    <col min="3778" max="3778" width="11.83984375" style="1" customWidth="1"/>
    <col min="3779" max="3779" width="9" style="1" customWidth="1"/>
    <col min="3780" max="3780" width="9.68359375" style="1" customWidth="1"/>
    <col min="3781" max="3781" width="9.26171875" style="1" customWidth="1"/>
    <col min="3782" max="3782" width="8.68359375" style="1" customWidth="1"/>
    <col min="3783" max="3783" width="6.83984375" style="1" customWidth="1"/>
    <col min="3784" max="4028" width="9.15625" style="1" customWidth="1"/>
    <col min="4029" max="4029" width="3.68359375" style="1"/>
    <col min="4030" max="4030" width="4.578125" style="1" customWidth="1"/>
    <col min="4031" max="4031" width="5.83984375" style="1" customWidth="1"/>
    <col min="4032" max="4032" width="36" style="1" customWidth="1"/>
    <col min="4033" max="4033" width="9.68359375" style="1" customWidth="1"/>
    <col min="4034" max="4034" width="11.83984375" style="1" customWidth="1"/>
    <col min="4035" max="4035" width="9" style="1" customWidth="1"/>
    <col min="4036" max="4036" width="9.68359375" style="1" customWidth="1"/>
    <col min="4037" max="4037" width="9.26171875" style="1" customWidth="1"/>
    <col min="4038" max="4038" width="8.68359375" style="1" customWidth="1"/>
    <col min="4039" max="4039" width="6.83984375" style="1" customWidth="1"/>
    <col min="4040" max="4284" width="9.15625" style="1" customWidth="1"/>
    <col min="4285" max="4285" width="3.68359375" style="1"/>
    <col min="4286" max="4286" width="4.578125" style="1" customWidth="1"/>
    <col min="4287" max="4287" width="5.83984375" style="1" customWidth="1"/>
    <col min="4288" max="4288" width="36" style="1" customWidth="1"/>
    <col min="4289" max="4289" width="9.68359375" style="1" customWidth="1"/>
    <col min="4290" max="4290" width="11.83984375" style="1" customWidth="1"/>
    <col min="4291" max="4291" width="9" style="1" customWidth="1"/>
    <col min="4292" max="4292" width="9.68359375" style="1" customWidth="1"/>
    <col min="4293" max="4293" width="9.26171875" style="1" customWidth="1"/>
    <col min="4294" max="4294" width="8.68359375" style="1" customWidth="1"/>
    <col min="4295" max="4295" width="6.83984375" style="1" customWidth="1"/>
    <col min="4296" max="4540" width="9.15625" style="1" customWidth="1"/>
    <col min="4541" max="4541" width="3.68359375" style="1"/>
    <col min="4542" max="4542" width="4.578125" style="1" customWidth="1"/>
    <col min="4543" max="4543" width="5.83984375" style="1" customWidth="1"/>
    <col min="4544" max="4544" width="36" style="1" customWidth="1"/>
    <col min="4545" max="4545" width="9.68359375" style="1" customWidth="1"/>
    <col min="4546" max="4546" width="11.83984375" style="1" customWidth="1"/>
    <col min="4547" max="4547" width="9" style="1" customWidth="1"/>
    <col min="4548" max="4548" width="9.68359375" style="1" customWidth="1"/>
    <col min="4549" max="4549" width="9.26171875" style="1" customWidth="1"/>
    <col min="4550" max="4550" width="8.68359375" style="1" customWidth="1"/>
    <col min="4551" max="4551" width="6.83984375" style="1" customWidth="1"/>
    <col min="4552" max="4796" width="9.15625" style="1" customWidth="1"/>
    <col min="4797" max="4797" width="3.68359375" style="1"/>
    <col min="4798" max="4798" width="4.578125" style="1" customWidth="1"/>
    <col min="4799" max="4799" width="5.83984375" style="1" customWidth="1"/>
    <col min="4800" max="4800" width="36" style="1" customWidth="1"/>
    <col min="4801" max="4801" width="9.68359375" style="1" customWidth="1"/>
    <col min="4802" max="4802" width="11.83984375" style="1" customWidth="1"/>
    <col min="4803" max="4803" width="9" style="1" customWidth="1"/>
    <col min="4804" max="4804" width="9.68359375" style="1" customWidth="1"/>
    <col min="4805" max="4805" width="9.26171875" style="1" customWidth="1"/>
    <col min="4806" max="4806" width="8.68359375" style="1" customWidth="1"/>
    <col min="4807" max="4807" width="6.83984375" style="1" customWidth="1"/>
    <col min="4808" max="5052" width="9.15625" style="1" customWidth="1"/>
    <col min="5053" max="5053" width="3.68359375" style="1"/>
    <col min="5054" max="5054" width="4.578125" style="1" customWidth="1"/>
    <col min="5055" max="5055" width="5.83984375" style="1" customWidth="1"/>
    <col min="5056" max="5056" width="36" style="1" customWidth="1"/>
    <col min="5057" max="5057" width="9.68359375" style="1" customWidth="1"/>
    <col min="5058" max="5058" width="11.83984375" style="1" customWidth="1"/>
    <col min="5059" max="5059" width="9" style="1" customWidth="1"/>
    <col min="5060" max="5060" width="9.68359375" style="1" customWidth="1"/>
    <col min="5061" max="5061" width="9.26171875" style="1" customWidth="1"/>
    <col min="5062" max="5062" width="8.68359375" style="1" customWidth="1"/>
    <col min="5063" max="5063" width="6.83984375" style="1" customWidth="1"/>
    <col min="5064" max="5308" width="9.15625" style="1" customWidth="1"/>
    <col min="5309" max="5309" width="3.68359375" style="1"/>
    <col min="5310" max="5310" width="4.578125" style="1" customWidth="1"/>
    <col min="5311" max="5311" width="5.83984375" style="1" customWidth="1"/>
    <col min="5312" max="5312" width="36" style="1" customWidth="1"/>
    <col min="5313" max="5313" width="9.68359375" style="1" customWidth="1"/>
    <col min="5314" max="5314" width="11.83984375" style="1" customWidth="1"/>
    <col min="5315" max="5315" width="9" style="1" customWidth="1"/>
    <col min="5316" max="5316" width="9.68359375" style="1" customWidth="1"/>
    <col min="5317" max="5317" width="9.26171875" style="1" customWidth="1"/>
    <col min="5318" max="5318" width="8.68359375" style="1" customWidth="1"/>
    <col min="5319" max="5319" width="6.83984375" style="1" customWidth="1"/>
    <col min="5320" max="5564" width="9.15625" style="1" customWidth="1"/>
    <col min="5565" max="5565" width="3.68359375" style="1"/>
    <col min="5566" max="5566" width="4.578125" style="1" customWidth="1"/>
    <col min="5567" max="5567" width="5.83984375" style="1" customWidth="1"/>
    <col min="5568" max="5568" width="36" style="1" customWidth="1"/>
    <col min="5569" max="5569" width="9.68359375" style="1" customWidth="1"/>
    <col min="5570" max="5570" width="11.83984375" style="1" customWidth="1"/>
    <col min="5571" max="5571" width="9" style="1" customWidth="1"/>
    <col min="5572" max="5572" width="9.68359375" style="1" customWidth="1"/>
    <col min="5573" max="5573" width="9.26171875" style="1" customWidth="1"/>
    <col min="5574" max="5574" width="8.68359375" style="1" customWidth="1"/>
    <col min="5575" max="5575" width="6.83984375" style="1" customWidth="1"/>
    <col min="5576" max="5820" width="9.15625" style="1" customWidth="1"/>
    <col min="5821" max="5821" width="3.68359375" style="1"/>
    <col min="5822" max="5822" width="4.578125" style="1" customWidth="1"/>
    <col min="5823" max="5823" width="5.83984375" style="1" customWidth="1"/>
    <col min="5824" max="5824" width="36" style="1" customWidth="1"/>
    <col min="5825" max="5825" width="9.68359375" style="1" customWidth="1"/>
    <col min="5826" max="5826" width="11.83984375" style="1" customWidth="1"/>
    <col min="5827" max="5827" width="9" style="1" customWidth="1"/>
    <col min="5828" max="5828" width="9.68359375" style="1" customWidth="1"/>
    <col min="5829" max="5829" width="9.26171875" style="1" customWidth="1"/>
    <col min="5830" max="5830" width="8.68359375" style="1" customWidth="1"/>
    <col min="5831" max="5831" width="6.83984375" style="1" customWidth="1"/>
    <col min="5832" max="6076" width="9.15625" style="1" customWidth="1"/>
    <col min="6077" max="6077" width="3.68359375" style="1"/>
    <col min="6078" max="6078" width="4.578125" style="1" customWidth="1"/>
    <col min="6079" max="6079" width="5.83984375" style="1" customWidth="1"/>
    <col min="6080" max="6080" width="36" style="1" customWidth="1"/>
    <col min="6081" max="6081" width="9.68359375" style="1" customWidth="1"/>
    <col min="6082" max="6082" width="11.83984375" style="1" customWidth="1"/>
    <col min="6083" max="6083" width="9" style="1" customWidth="1"/>
    <col min="6084" max="6084" width="9.68359375" style="1" customWidth="1"/>
    <col min="6085" max="6085" width="9.26171875" style="1" customWidth="1"/>
    <col min="6086" max="6086" width="8.68359375" style="1" customWidth="1"/>
    <col min="6087" max="6087" width="6.83984375" style="1" customWidth="1"/>
    <col min="6088" max="6332" width="9.15625" style="1" customWidth="1"/>
    <col min="6333" max="6333" width="3.68359375" style="1"/>
    <col min="6334" max="6334" width="4.578125" style="1" customWidth="1"/>
    <col min="6335" max="6335" width="5.83984375" style="1" customWidth="1"/>
    <col min="6336" max="6336" width="36" style="1" customWidth="1"/>
    <col min="6337" max="6337" width="9.68359375" style="1" customWidth="1"/>
    <col min="6338" max="6338" width="11.83984375" style="1" customWidth="1"/>
    <col min="6339" max="6339" width="9" style="1" customWidth="1"/>
    <col min="6340" max="6340" width="9.68359375" style="1" customWidth="1"/>
    <col min="6341" max="6341" width="9.26171875" style="1" customWidth="1"/>
    <col min="6342" max="6342" width="8.68359375" style="1" customWidth="1"/>
    <col min="6343" max="6343" width="6.83984375" style="1" customWidth="1"/>
    <col min="6344" max="6588" width="9.15625" style="1" customWidth="1"/>
    <col min="6589" max="6589" width="3.68359375" style="1"/>
    <col min="6590" max="6590" width="4.578125" style="1" customWidth="1"/>
    <col min="6591" max="6591" width="5.83984375" style="1" customWidth="1"/>
    <col min="6592" max="6592" width="36" style="1" customWidth="1"/>
    <col min="6593" max="6593" width="9.68359375" style="1" customWidth="1"/>
    <col min="6594" max="6594" width="11.83984375" style="1" customWidth="1"/>
    <col min="6595" max="6595" width="9" style="1" customWidth="1"/>
    <col min="6596" max="6596" width="9.68359375" style="1" customWidth="1"/>
    <col min="6597" max="6597" width="9.26171875" style="1" customWidth="1"/>
    <col min="6598" max="6598" width="8.68359375" style="1" customWidth="1"/>
    <col min="6599" max="6599" width="6.83984375" style="1" customWidth="1"/>
    <col min="6600" max="6844" width="9.15625" style="1" customWidth="1"/>
    <col min="6845" max="6845" width="3.68359375" style="1"/>
    <col min="6846" max="6846" width="4.578125" style="1" customWidth="1"/>
    <col min="6847" max="6847" width="5.83984375" style="1" customWidth="1"/>
    <col min="6848" max="6848" width="36" style="1" customWidth="1"/>
    <col min="6849" max="6849" width="9.68359375" style="1" customWidth="1"/>
    <col min="6850" max="6850" width="11.83984375" style="1" customWidth="1"/>
    <col min="6851" max="6851" width="9" style="1" customWidth="1"/>
    <col min="6852" max="6852" width="9.68359375" style="1" customWidth="1"/>
    <col min="6853" max="6853" width="9.26171875" style="1" customWidth="1"/>
    <col min="6854" max="6854" width="8.68359375" style="1" customWidth="1"/>
    <col min="6855" max="6855" width="6.83984375" style="1" customWidth="1"/>
    <col min="6856" max="7100" width="9.15625" style="1" customWidth="1"/>
    <col min="7101" max="7101" width="3.68359375" style="1"/>
    <col min="7102" max="7102" width="4.578125" style="1" customWidth="1"/>
    <col min="7103" max="7103" width="5.83984375" style="1" customWidth="1"/>
    <col min="7104" max="7104" width="36" style="1" customWidth="1"/>
    <col min="7105" max="7105" width="9.68359375" style="1" customWidth="1"/>
    <col min="7106" max="7106" width="11.83984375" style="1" customWidth="1"/>
    <col min="7107" max="7107" width="9" style="1" customWidth="1"/>
    <col min="7108" max="7108" width="9.68359375" style="1" customWidth="1"/>
    <col min="7109" max="7109" width="9.26171875" style="1" customWidth="1"/>
    <col min="7110" max="7110" width="8.68359375" style="1" customWidth="1"/>
    <col min="7111" max="7111" width="6.83984375" style="1" customWidth="1"/>
    <col min="7112" max="7356" width="9.15625" style="1" customWidth="1"/>
    <col min="7357" max="7357" width="3.68359375" style="1"/>
    <col min="7358" max="7358" width="4.578125" style="1" customWidth="1"/>
    <col min="7359" max="7359" width="5.83984375" style="1" customWidth="1"/>
    <col min="7360" max="7360" width="36" style="1" customWidth="1"/>
    <col min="7361" max="7361" width="9.68359375" style="1" customWidth="1"/>
    <col min="7362" max="7362" width="11.83984375" style="1" customWidth="1"/>
    <col min="7363" max="7363" width="9" style="1" customWidth="1"/>
    <col min="7364" max="7364" width="9.68359375" style="1" customWidth="1"/>
    <col min="7365" max="7365" width="9.26171875" style="1" customWidth="1"/>
    <col min="7366" max="7366" width="8.68359375" style="1" customWidth="1"/>
    <col min="7367" max="7367" width="6.83984375" style="1" customWidth="1"/>
    <col min="7368" max="7612" width="9.15625" style="1" customWidth="1"/>
    <col min="7613" max="7613" width="3.68359375" style="1"/>
    <col min="7614" max="7614" width="4.578125" style="1" customWidth="1"/>
    <col min="7615" max="7615" width="5.83984375" style="1" customWidth="1"/>
    <col min="7616" max="7616" width="36" style="1" customWidth="1"/>
    <col min="7617" max="7617" width="9.68359375" style="1" customWidth="1"/>
    <col min="7618" max="7618" width="11.83984375" style="1" customWidth="1"/>
    <col min="7619" max="7619" width="9" style="1" customWidth="1"/>
    <col min="7620" max="7620" width="9.68359375" style="1" customWidth="1"/>
    <col min="7621" max="7621" width="9.26171875" style="1" customWidth="1"/>
    <col min="7622" max="7622" width="8.68359375" style="1" customWidth="1"/>
    <col min="7623" max="7623" width="6.83984375" style="1" customWidth="1"/>
    <col min="7624" max="7868" width="9.15625" style="1" customWidth="1"/>
    <col min="7869" max="7869" width="3.68359375" style="1"/>
    <col min="7870" max="7870" width="4.578125" style="1" customWidth="1"/>
    <col min="7871" max="7871" width="5.83984375" style="1" customWidth="1"/>
    <col min="7872" max="7872" width="36" style="1" customWidth="1"/>
    <col min="7873" max="7873" width="9.68359375" style="1" customWidth="1"/>
    <col min="7874" max="7874" width="11.83984375" style="1" customWidth="1"/>
    <col min="7875" max="7875" width="9" style="1" customWidth="1"/>
    <col min="7876" max="7876" width="9.68359375" style="1" customWidth="1"/>
    <col min="7877" max="7877" width="9.26171875" style="1" customWidth="1"/>
    <col min="7878" max="7878" width="8.68359375" style="1" customWidth="1"/>
    <col min="7879" max="7879" width="6.83984375" style="1" customWidth="1"/>
    <col min="7880" max="8124" width="9.15625" style="1" customWidth="1"/>
    <col min="8125" max="8125" width="3.68359375" style="1"/>
    <col min="8126" max="8126" width="4.578125" style="1" customWidth="1"/>
    <col min="8127" max="8127" width="5.83984375" style="1" customWidth="1"/>
    <col min="8128" max="8128" width="36" style="1" customWidth="1"/>
    <col min="8129" max="8129" width="9.68359375" style="1" customWidth="1"/>
    <col min="8130" max="8130" width="11.83984375" style="1" customWidth="1"/>
    <col min="8131" max="8131" width="9" style="1" customWidth="1"/>
    <col min="8132" max="8132" width="9.68359375" style="1" customWidth="1"/>
    <col min="8133" max="8133" width="9.26171875" style="1" customWidth="1"/>
    <col min="8134" max="8134" width="8.68359375" style="1" customWidth="1"/>
    <col min="8135" max="8135" width="6.83984375" style="1" customWidth="1"/>
    <col min="8136" max="8380" width="9.15625" style="1" customWidth="1"/>
    <col min="8381" max="8381" width="3.68359375" style="1"/>
    <col min="8382" max="8382" width="4.578125" style="1" customWidth="1"/>
    <col min="8383" max="8383" width="5.83984375" style="1" customWidth="1"/>
    <col min="8384" max="8384" width="36" style="1" customWidth="1"/>
    <col min="8385" max="8385" width="9.68359375" style="1" customWidth="1"/>
    <col min="8386" max="8386" width="11.83984375" style="1" customWidth="1"/>
    <col min="8387" max="8387" width="9" style="1" customWidth="1"/>
    <col min="8388" max="8388" width="9.68359375" style="1" customWidth="1"/>
    <col min="8389" max="8389" width="9.26171875" style="1" customWidth="1"/>
    <col min="8390" max="8390" width="8.68359375" style="1" customWidth="1"/>
    <col min="8391" max="8391" width="6.83984375" style="1" customWidth="1"/>
    <col min="8392" max="8636" width="9.15625" style="1" customWidth="1"/>
    <col min="8637" max="8637" width="3.68359375" style="1"/>
    <col min="8638" max="8638" width="4.578125" style="1" customWidth="1"/>
    <col min="8639" max="8639" width="5.83984375" style="1" customWidth="1"/>
    <col min="8640" max="8640" width="36" style="1" customWidth="1"/>
    <col min="8641" max="8641" width="9.68359375" style="1" customWidth="1"/>
    <col min="8642" max="8642" width="11.83984375" style="1" customWidth="1"/>
    <col min="8643" max="8643" width="9" style="1" customWidth="1"/>
    <col min="8644" max="8644" width="9.68359375" style="1" customWidth="1"/>
    <col min="8645" max="8645" width="9.26171875" style="1" customWidth="1"/>
    <col min="8646" max="8646" width="8.68359375" style="1" customWidth="1"/>
    <col min="8647" max="8647" width="6.83984375" style="1" customWidth="1"/>
    <col min="8648" max="8892" width="9.15625" style="1" customWidth="1"/>
    <col min="8893" max="8893" width="3.68359375" style="1"/>
    <col min="8894" max="8894" width="4.578125" style="1" customWidth="1"/>
    <col min="8895" max="8895" width="5.83984375" style="1" customWidth="1"/>
    <col min="8896" max="8896" width="36" style="1" customWidth="1"/>
    <col min="8897" max="8897" width="9.68359375" style="1" customWidth="1"/>
    <col min="8898" max="8898" width="11.83984375" style="1" customWidth="1"/>
    <col min="8899" max="8899" width="9" style="1" customWidth="1"/>
    <col min="8900" max="8900" width="9.68359375" style="1" customWidth="1"/>
    <col min="8901" max="8901" width="9.26171875" style="1" customWidth="1"/>
    <col min="8902" max="8902" width="8.68359375" style="1" customWidth="1"/>
    <col min="8903" max="8903" width="6.83984375" style="1" customWidth="1"/>
    <col min="8904" max="9148" width="9.15625" style="1" customWidth="1"/>
    <col min="9149" max="9149" width="3.68359375" style="1"/>
    <col min="9150" max="9150" width="4.578125" style="1" customWidth="1"/>
    <col min="9151" max="9151" width="5.83984375" style="1" customWidth="1"/>
    <col min="9152" max="9152" width="36" style="1" customWidth="1"/>
    <col min="9153" max="9153" width="9.68359375" style="1" customWidth="1"/>
    <col min="9154" max="9154" width="11.83984375" style="1" customWidth="1"/>
    <col min="9155" max="9155" width="9" style="1" customWidth="1"/>
    <col min="9156" max="9156" width="9.68359375" style="1" customWidth="1"/>
    <col min="9157" max="9157" width="9.26171875" style="1" customWidth="1"/>
    <col min="9158" max="9158" width="8.68359375" style="1" customWidth="1"/>
    <col min="9159" max="9159" width="6.83984375" style="1" customWidth="1"/>
    <col min="9160" max="9404" width="9.15625" style="1" customWidth="1"/>
    <col min="9405" max="9405" width="3.68359375" style="1"/>
    <col min="9406" max="9406" width="4.578125" style="1" customWidth="1"/>
    <col min="9407" max="9407" width="5.83984375" style="1" customWidth="1"/>
    <col min="9408" max="9408" width="36" style="1" customWidth="1"/>
    <col min="9409" max="9409" width="9.68359375" style="1" customWidth="1"/>
    <col min="9410" max="9410" width="11.83984375" style="1" customWidth="1"/>
    <col min="9411" max="9411" width="9" style="1" customWidth="1"/>
    <col min="9412" max="9412" width="9.68359375" style="1" customWidth="1"/>
    <col min="9413" max="9413" width="9.26171875" style="1" customWidth="1"/>
    <col min="9414" max="9414" width="8.68359375" style="1" customWidth="1"/>
    <col min="9415" max="9415" width="6.83984375" style="1" customWidth="1"/>
    <col min="9416" max="9660" width="9.15625" style="1" customWidth="1"/>
    <col min="9661" max="9661" width="3.68359375" style="1"/>
    <col min="9662" max="9662" width="4.578125" style="1" customWidth="1"/>
    <col min="9663" max="9663" width="5.83984375" style="1" customWidth="1"/>
    <col min="9664" max="9664" width="36" style="1" customWidth="1"/>
    <col min="9665" max="9665" width="9.68359375" style="1" customWidth="1"/>
    <col min="9666" max="9666" width="11.83984375" style="1" customWidth="1"/>
    <col min="9667" max="9667" width="9" style="1" customWidth="1"/>
    <col min="9668" max="9668" width="9.68359375" style="1" customWidth="1"/>
    <col min="9669" max="9669" width="9.26171875" style="1" customWidth="1"/>
    <col min="9670" max="9670" width="8.68359375" style="1" customWidth="1"/>
    <col min="9671" max="9671" width="6.83984375" style="1" customWidth="1"/>
    <col min="9672" max="9916" width="9.15625" style="1" customWidth="1"/>
    <col min="9917" max="9917" width="3.68359375" style="1"/>
    <col min="9918" max="9918" width="4.578125" style="1" customWidth="1"/>
    <col min="9919" max="9919" width="5.83984375" style="1" customWidth="1"/>
    <col min="9920" max="9920" width="36" style="1" customWidth="1"/>
    <col min="9921" max="9921" width="9.68359375" style="1" customWidth="1"/>
    <col min="9922" max="9922" width="11.83984375" style="1" customWidth="1"/>
    <col min="9923" max="9923" width="9" style="1" customWidth="1"/>
    <col min="9924" max="9924" width="9.68359375" style="1" customWidth="1"/>
    <col min="9925" max="9925" width="9.26171875" style="1" customWidth="1"/>
    <col min="9926" max="9926" width="8.68359375" style="1" customWidth="1"/>
    <col min="9927" max="9927" width="6.83984375" style="1" customWidth="1"/>
    <col min="9928" max="10172" width="9.15625" style="1" customWidth="1"/>
    <col min="10173" max="10173" width="3.68359375" style="1"/>
    <col min="10174" max="10174" width="4.578125" style="1" customWidth="1"/>
    <col min="10175" max="10175" width="5.83984375" style="1" customWidth="1"/>
    <col min="10176" max="10176" width="36" style="1" customWidth="1"/>
    <col min="10177" max="10177" width="9.68359375" style="1" customWidth="1"/>
    <col min="10178" max="10178" width="11.83984375" style="1" customWidth="1"/>
    <col min="10179" max="10179" width="9" style="1" customWidth="1"/>
    <col min="10180" max="10180" width="9.68359375" style="1" customWidth="1"/>
    <col min="10181" max="10181" width="9.26171875" style="1" customWidth="1"/>
    <col min="10182" max="10182" width="8.68359375" style="1" customWidth="1"/>
    <col min="10183" max="10183" width="6.83984375" style="1" customWidth="1"/>
    <col min="10184" max="10428" width="9.15625" style="1" customWidth="1"/>
    <col min="10429" max="10429" width="3.68359375" style="1"/>
    <col min="10430" max="10430" width="4.578125" style="1" customWidth="1"/>
    <col min="10431" max="10431" width="5.83984375" style="1" customWidth="1"/>
    <col min="10432" max="10432" width="36" style="1" customWidth="1"/>
    <col min="10433" max="10433" width="9.68359375" style="1" customWidth="1"/>
    <col min="10434" max="10434" width="11.83984375" style="1" customWidth="1"/>
    <col min="10435" max="10435" width="9" style="1" customWidth="1"/>
    <col min="10436" max="10436" width="9.68359375" style="1" customWidth="1"/>
    <col min="10437" max="10437" width="9.26171875" style="1" customWidth="1"/>
    <col min="10438" max="10438" width="8.68359375" style="1" customWidth="1"/>
    <col min="10439" max="10439" width="6.83984375" style="1" customWidth="1"/>
    <col min="10440" max="10684" width="9.15625" style="1" customWidth="1"/>
    <col min="10685" max="10685" width="3.68359375" style="1"/>
    <col min="10686" max="10686" width="4.578125" style="1" customWidth="1"/>
    <col min="10687" max="10687" width="5.83984375" style="1" customWidth="1"/>
    <col min="10688" max="10688" width="36" style="1" customWidth="1"/>
    <col min="10689" max="10689" width="9.68359375" style="1" customWidth="1"/>
    <col min="10690" max="10690" width="11.83984375" style="1" customWidth="1"/>
    <col min="10691" max="10691" width="9" style="1" customWidth="1"/>
    <col min="10692" max="10692" width="9.68359375" style="1" customWidth="1"/>
    <col min="10693" max="10693" width="9.26171875" style="1" customWidth="1"/>
    <col min="10694" max="10694" width="8.68359375" style="1" customWidth="1"/>
    <col min="10695" max="10695" width="6.83984375" style="1" customWidth="1"/>
    <col min="10696" max="10940" width="9.15625" style="1" customWidth="1"/>
    <col min="10941" max="10941" width="3.68359375" style="1"/>
    <col min="10942" max="10942" width="4.578125" style="1" customWidth="1"/>
    <col min="10943" max="10943" width="5.83984375" style="1" customWidth="1"/>
    <col min="10944" max="10944" width="36" style="1" customWidth="1"/>
    <col min="10945" max="10945" width="9.68359375" style="1" customWidth="1"/>
    <col min="10946" max="10946" width="11.83984375" style="1" customWidth="1"/>
    <col min="10947" max="10947" width="9" style="1" customWidth="1"/>
    <col min="10948" max="10948" width="9.68359375" style="1" customWidth="1"/>
    <col min="10949" max="10949" width="9.26171875" style="1" customWidth="1"/>
    <col min="10950" max="10950" width="8.68359375" style="1" customWidth="1"/>
    <col min="10951" max="10951" width="6.83984375" style="1" customWidth="1"/>
    <col min="10952" max="11196" width="9.15625" style="1" customWidth="1"/>
    <col min="11197" max="11197" width="3.68359375" style="1"/>
    <col min="11198" max="11198" width="4.578125" style="1" customWidth="1"/>
    <col min="11199" max="11199" width="5.83984375" style="1" customWidth="1"/>
    <col min="11200" max="11200" width="36" style="1" customWidth="1"/>
    <col min="11201" max="11201" width="9.68359375" style="1" customWidth="1"/>
    <col min="11202" max="11202" width="11.83984375" style="1" customWidth="1"/>
    <col min="11203" max="11203" width="9" style="1" customWidth="1"/>
    <col min="11204" max="11204" width="9.68359375" style="1" customWidth="1"/>
    <col min="11205" max="11205" width="9.26171875" style="1" customWidth="1"/>
    <col min="11206" max="11206" width="8.68359375" style="1" customWidth="1"/>
    <col min="11207" max="11207" width="6.83984375" style="1" customWidth="1"/>
    <col min="11208" max="11452" width="9.15625" style="1" customWidth="1"/>
    <col min="11453" max="11453" width="3.68359375" style="1"/>
    <col min="11454" max="11454" width="4.578125" style="1" customWidth="1"/>
    <col min="11455" max="11455" width="5.83984375" style="1" customWidth="1"/>
    <col min="11456" max="11456" width="36" style="1" customWidth="1"/>
    <col min="11457" max="11457" width="9.68359375" style="1" customWidth="1"/>
    <col min="11458" max="11458" width="11.83984375" style="1" customWidth="1"/>
    <col min="11459" max="11459" width="9" style="1" customWidth="1"/>
    <col min="11460" max="11460" width="9.68359375" style="1" customWidth="1"/>
    <col min="11461" max="11461" width="9.26171875" style="1" customWidth="1"/>
    <col min="11462" max="11462" width="8.68359375" style="1" customWidth="1"/>
    <col min="11463" max="11463" width="6.83984375" style="1" customWidth="1"/>
    <col min="11464" max="11708" width="9.15625" style="1" customWidth="1"/>
    <col min="11709" max="11709" width="3.68359375" style="1"/>
    <col min="11710" max="11710" width="4.578125" style="1" customWidth="1"/>
    <col min="11711" max="11711" width="5.83984375" style="1" customWidth="1"/>
    <col min="11712" max="11712" width="36" style="1" customWidth="1"/>
    <col min="11713" max="11713" width="9.68359375" style="1" customWidth="1"/>
    <col min="11714" max="11714" width="11.83984375" style="1" customWidth="1"/>
    <col min="11715" max="11715" width="9" style="1" customWidth="1"/>
    <col min="11716" max="11716" width="9.68359375" style="1" customWidth="1"/>
    <col min="11717" max="11717" width="9.26171875" style="1" customWidth="1"/>
    <col min="11718" max="11718" width="8.68359375" style="1" customWidth="1"/>
    <col min="11719" max="11719" width="6.83984375" style="1" customWidth="1"/>
    <col min="11720" max="11964" width="9.15625" style="1" customWidth="1"/>
    <col min="11965" max="11965" width="3.68359375" style="1"/>
    <col min="11966" max="11966" width="4.578125" style="1" customWidth="1"/>
    <col min="11967" max="11967" width="5.83984375" style="1" customWidth="1"/>
    <col min="11968" max="11968" width="36" style="1" customWidth="1"/>
    <col min="11969" max="11969" width="9.68359375" style="1" customWidth="1"/>
    <col min="11970" max="11970" width="11.83984375" style="1" customWidth="1"/>
    <col min="11971" max="11971" width="9" style="1" customWidth="1"/>
    <col min="11972" max="11972" width="9.68359375" style="1" customWidth="1"/>
    <col min="11973" max="11973" width="9.26171875" style="1" customWidth="1"/>
    <col min="11974" max="11974" width="8.68359375" style="1" customWidth="1"/>
    <col min="11975" max="11975" width="6.83984375" style="1" customWidth="1"/>
    <col min="11976" max="12220" width="9.15625" style="1" customWidth="1"/>
    <col min="12221" max="12221" width="3.68359375" style="1"/>
    <col min="12222" max="12222" width="4.578125" style="1" customWidth="1"/>
    <col min="12223" max="12223" width="5.83984375" style="1" customWidth="1"/>
    <col min="12224" max="12224" width="36" style="1" customWidth="1"/>
    <col min="12225" max="12225" width="9.68359375" style="1" customWidth="1"/>
    <col min="12226" max="12226" width="11.83984375" style="1" customWidth="1"/>
    <col min="12227" max="12227" width="9" style="1" customWidth="1"/>
    <col min="12228" max="12228" width="9.68359375" style="1" customWidth="1"/>
    <col min="12229" max="12229" width="9.26171875" style="1" customWidth="1"/>
    <col min="12230" max="12230" width="8.68359375" style="1" customWidth="1"/>
    <col min="12231" max="12231" width="6.83984375" style="1" customWidth="1"/>
    <col min="12232" max="12476" width="9.15625" style="1" customWidth="1"/>
    <col min="12477" max="12477" width="3.68359375" style="1"/>
    <col min="12478" max="12478" width="4.578125" style="1" customWidth="1"/>
    <col min="12479" max="12479" width="5.83984375" style="1" customWidth="1"/>
    <col min="12480" max="12480" width="36" style="1" customWidth="1"/>
    <col min="12481" max="12481" width="9.68359375" style="1" customWidth="1"/>
    <col min="12482" max="12482" width="11.83984375" style="1" customWidth="1"/>
    <col min="12483" max="12483" width="9" style="1" customWidth="1"/>
    <col min="12484" max="12484" width="9.68359375" style="1" customWidth="1"/>
    <col min="12485" max="12485" width="9.26171875" style="1" customWidth="1"/>
    <col min="12486" max="12486" width="8.68359375" style="1" customWidth="1"/>
    <col min="12487" max="12487" width="6.83984375" style="1" customWidth="1"/>
    <col min="12488" max="12732" width="9.15625" style="1" customWidth="1"/>
    <col min="12733" max="12733" width="3.68359375" style="1"/>
    <col min="12734" max="12734" width="4.578125" style="1" customWidth="1"/>
    <col min="12735" max="12735" width="5.83984375" style="1" customWidth="1"/>
    <col min="12736" max="12736" width="36" style="1" customWidth="1"/>
    <col min="12737" max="12737" width="9.68359375" style="1" customWidth="1"/>
    <col min="12738" max="12738" width="11.83984375" style="1" customWidth="1"/>
    <col min="12739" max="12739" width="9" style="1" customWidth="1"/>
    <col min="12740" max="12740" width="9.68359375" style="1" customWidth="1"/>
    <col min="12741" max="12741" width="9.26171875" style="1" customWidth="1"/>
    <col min="12742" max="12742" width="8.68359375" style="1" customWidth="1"/>
    <col min="12743" max="12743" width="6.83984375" style="1" customWidth="1"/>
    <col min="12744" max="12988" width="9.15625" style="1" customWidth="1"/>
    <col min="12989" max="12989" width="3.68359375" style="1"/>
    <col min="12990" max="12990" width="4.578125" style="1" customWidth="1"/>
    <col min="12991" max="12991" width="5.83984375" style="1" customWidth="1"/>
    <col min="12992" max="12992" width="36" style="1" customWidth="1"/>
    <col min="12993" max="12993" width="9.68359375" style="1" customWidth="1"/>
    <col min="12994" max="12994" width="11.83984375" style="1" customWidth="1"/>
    <col min="12995" max="12995" width="9" style="1" customWidth="1"/>
    <col min="12996" max="12996" width="9.68359375" style="1" customWidth="1"/>
    <col min="12997" max="12997" width="9.26171875" style="1" customWidth="1"/>
    <col min="12998" max="12998" width="8.68359375" style="1" customWidth="1"/>
    <col min="12999" max="12999" width="6.83984375" style="1" customWidth="1"/>
    <col min="13000" max="13244" width="9.15625" style="1" customWidth="1"/>
    <col min="13245" max="13245" width="3.68359375" style="1"/>
    <col min="13246" max="13246" width="4.578125" style="1" customWidth="1"/>
    <col min="13247" max="13247" width="5.83984375" style="1" customWidth="1"/>
    <col min="13248" max="13248" width="36" style="1" customWidth="1"/>
    <col min="13249" max="13249" width="9.68359375" style="1" customWidth="1"/>
    <col min="13250" max="13250" width="11.83984375" style="1" customWidth="1"/>
    <col min="13251" max="13251" width="9" style="1" customWidth="1"/>
    <col min="13252" max="13252" width="9.68359375" style="1" customWidth="1"/>
    <col min="13253" max="13253" width="9.26171875" style="1" customWidth="1"/>
    <col min="13254" max="13254" width="8.68359375" style="1" customWidth="1"/>
    <col min="13255" max="13255" width="6.83984375" style="1" customWidth="1"/>
    <col min="13256" max="13500" width="9.15625" style="1" customWidth="1"/>
    <col min="13501" max="13501" width="3.68359375" style="1"/>
    <col min="13502" max="13502" width="4.578125" style="1" customWidth="1"/>
    <col min="13503" max="13503" width="5.83984375" style="1" customWidth="1"/>
    <col min="13504" max="13504" width="36" style="1" customWidth="1"/>
    <col min="13505" max="13505" width="9.68359375" style="1" customWidth="1"/>
    <col min="13506" max="13506" width="11.83984375" style="1" customWidth="1"/>
    <col min="13507" max="13507" width="9" style="1" customWidth="1"/>
    <col min="13508" max="13508" width="9.68359375" style="1" customWidth="1"/>
    <col min="13509" max="13509" width="9.26171875" style="1" customWidth="1"/>
    <col min="13510" max="13510" width="8.68359375" style="1" customWidth="1"/>
    <col min="13511" max="13511" width="6.83984375" style="1" customWidth="1"/>
    <col min="13512" max="13756" width="9.15625" style="1" customWidth="1"/>
    <col min="13757" max="13757" width="3.68359375" style="1"/>
    <col min="13758" max="13758" width="4.578125" style="1" customWidth="1"/>
    <col min="13759" max="13759" width="5.83984375" style="1" customWidth="1"/>
    <col min="13760" max="13760" width="36" style="1" customWidth="1"/>
    <col min="13761" max="13761" width="9.68359375" style="1" customWidth="1"/>
    <col min="13762" max="13762" width="11.83984375" style="1" customWidth="1"/>
    <col min="13763" max="13763" width="9" style="1" customWidth="1"/>
    <col min="13764" max="13764" width="9.68359375" style="1" customWidth="1"/>
    <col min="13765" max="13765" width="9.26171875" style="1" customWidth="1"/>
    <col min="13766" max="13766" width="8.68359375" style="1" customWidth="1"/>
    <col min="13767" max="13767" width="6.83984375" style="1" customWidth="1"/>
    <col min="13768" max="14012" width="9.15625" style="1" customWidth="1"/>
    <col min="14013" max="14013" width="3.68359375" style="1"/>
    <col min="14014" max="14014" width="4.578125" style="1" customWidth="1"/>
    <col min="14015" max="14015" width="5.83984375" style="1" customWidth="1"/>
    <col min="14016" max="14016" width="36" style="1" customWidth="1"/>
    <col min="14017" max="14017" width="9.68359375" style="1" customWidth="1"/>
    <col min="14018" max="14018" width="11.83984375" style="1" customWidth="1"/>
    <col min="14019" max="14019" width="9" style="1" customWidth="1"/>
    <col min="14020" max="14020" width="9.68359375" style="1" customWidth="1"/>
    <col min="14021" max="14021" width="9.26171875" style="1" customWidth="1"/>
    <col min="14022" max="14022" width="8.68359375" style="1" customWidth="1"/>
    <col min="14023" max="14023" width="6.83984375" style="1" customWidth="1"/>
    <col min="14024" max="14268" width="9.15625" style="1" customWidth="1"/>
    <col min="14269" max="14269" width="3.68359375" style="1"/>
    <col min="14270" max="14270" width="4.578125" style="1" customWidth="1"/>
    <col min="14271" max="14271" width="5.83984375" style="1" customWidth="1"/>
    <col min="14272" max="14272" width="36" style="1" customWidth="1"/>
    <col min="14273" max="14273" width="9.68359375" style="1" customWidth="1"/>
    <col min="14274" max="14274" width="11.83984375" style="1" customWidth="1"/>
    <col min="14275" max="14275" width="9" style="1" customWidth="1"/>
    <col min="14276" max="14276" width="9.68359375" style="1" customWidth="1"/>
    <col min="14277" max="14277" width="9.26171875" style="1" customWidth="1"/>
    <col min="14278" max="14278" width="8.68359375" style="1" customWidth="1"/>
    <col min="14279" max="14279" width="6.83984375" style="1" customWidth="1"/>
    <col min="14280" max="14524" width="9.15625" style="1" customWidth="1"/>
    <col min="14525" max="14525" width="3.68359375" style="1"/>
    <col min="14526" max="14526" width="4.578125" style="1" customWidth="1"/>
    <col min="14527" max="14527" width="5.83984375" style="1" customWidth="1"/>
    <col min="14528" max="14528" width="36" style="1" customWidth="1"/>
    <col min="14529" max="14529" width="9.68359375" style="1" customWidth="1"/>
    <col min="14530" max="14530" width="11.83984375" style="1" customWidth="1"/>
    <col min="14531" max="14531" width="9" style="1" customWidth="1"/>
    <col min="14532" max="14532" width="9.68359375" style="1" customWidth="1"/>
    <col min="14533" max="14533" width="9.26171875" style="1" customWidth="1"/>
    <col min="14534" max="14534" width="8.68359375" style="1" customWidth="1"/>
    <col min="14535" max="14535" width="6.83984375" style="1" customWidth="1"/>
    <col min="14536" max="14780" width="9.15625" style="1" customWidth="1"/>
    <col min="14781" max="14781" width="3.68359375" style="1"/>
    <col min="14782" max="14782" width="4.578125" style="1" customWidth="1"/>
    <col min="14783" max="14783" width="5.83984375" style="1" customWidth="1"/>
    <col min="14784" max="14784" width="36" style="1" customWidth="1"/>
    <col min="14785" max="14785" width="9.68359375" style="1" customWidth="1"/>
    <col min="14786" max="14786" width="11.83984375" style="1" customWidth="1"/>
    <col min="14787" max="14787" width="9" style="1" customWidth="1"/>
    <col min="14788" max="14788" width="9.68359375" style="1" customWidth="1"/>
    <col min="14789" max="14789" width="9.26171875" style="1" customWidth="1"/>
    <col min="14790" max="14790" width="8.68359375" style="1" customWidth="1"/>
    <col min="14791" max="14791" width="6.83984375" style="1" customWidth="1"/>
    <col min="14792" max="15036" width="9.15625" style="1" customWidth="1"/>
    <col min="15037" max="15037" width="3.68359375" style="1"/>
    <col min="15038" max="15038" width="4.578125" style="1" customWidth="1"/>
    <col min="15039" max="15039" width="5.83984375" style="1" customWidth="1"/>
    <col min="15040" max="15040" width="36" style="1" customWidth="1"/>
    <col min="15041" max="15041" width="9.68359375" style="1" customWidth="1"/>
    <col min="15042" max="15042" width="11.83984375" style="1" customWidth="1"/>
    <col min="15043" max="15043" width="9" style="1" customWidth="1"/>
    <col min="15044" max="15044" width="9.68359375" style="1" customWidth="1"/>
    <col min="15045" max="15045" width="9.26171875" style="1" customWidth="1"/>
    <col min="15046" max="15046" width="8.68359375" style="1" customWidth="1"/>
    <col min="15047" max="15047" width="6.83984375" style="1" customWidth="1"/>
    <col min="15048" max="15292" width="9.15625" style="1" customWidth="1"/>
    <col min="15293" max="15293" width="3.68359375" style="1"/>
    <col min="15294" max="15294" width="4.578125" style="1" customWidth="1"/>
    <col min="15295" max="15295" width="5.83984375" style="1" customWidth="1"/>
    <col min="15296" max="15296" width="36" style="1" customWidth="1"/>
    <col min="15297" max="15297" width="9.68359375" style="1" customWidth="1"/>
    <col min="15298" max="15298" width="11.83984375" style="1" customWidth="1"/>
    <col min="15299" max="15299" width="9" style="1" customWidth="1"/>
    <col min="15300" max="15300" width="9.68359375" style="1" customWidth="1"/>
    <col min="15301" max="15301" width="9.26171875" style="1" customWidth="1"/>
    <col min="15302" max="15302" width="8.68359375" style="1" customWidth="1"/>
    <col min="15303" max="15303" width="6.83984375" style="1" customWidth="1"/>
    <col min="15304" max="15548" width="9.15625" style="1" customWidth="1"/>
    <col min="15549" max="15549" width="3.68359375" style="1"/>
    <col min="15550" max="15550" width="4.578125" style="1" customWidth="1"/>
    <col min="15551" max="15551" width="5.83984375" style="1" customWidth="1"/>
    <col min="15552" max="15552" width="36" style="1" customWidth="1"/>
    <col min="15553" max="15553" width="9.68359375" style="1" customWidth="1"/>
    <col min="15554" max="15554" width="11.83984375" style="1" customWidth="1"/>
    <col min="15555" max="15555" width="9" style="1" customWidth="1"/>
    <col min="15556" max="15556" width="9.68359375" style="1" customWidth="1"/>
    <col min="15557" max="15557" width="9.26171875" style="1" customWidth="1"/>
    <col min="15558" max="15558" width="8.68359375" style="1" customWidth="1"/>
    <col min="15559" max="15559" width="6.83984375" style="1" customWidth="1"/>
    <col min="15560" max="15804" width="9.15625" style="1" customWidth="1"/>
    <col min="15805" max="15805" width="3.68359375" style="1"/>
    <col min="15806" max="15806" width="4.578125" style="1" customWidth="1"/>
    <col min="15807" max="15807" width="5.83984375" style="1" customWidth="1"/>
    <col min="15808" max="15808" width="36" style="1" customWidth="1"/>
    <col min="15809" max="15809" width="9.68359375" style="1" customWidth="1"/>
    <col min="15810" max="15810" width="11.83984375" style="1" customWidth="1"/>
    <col min="15811" max="15811" width="9" style="1" customWidth="1"/>
    <col min="15812" max="15812" width="9.68359375" style="1" customWidth="1"/>
    <col min="15813" max="15813" width="9.26171875" style="1" customWidth="1"/>
    <col min="15814" max="15814" width="8.68359375" style="1" customWidth="1"/>
    <col min="15815" max="15815" width="6.83984375" style="1" customWidth="1"/>
    <col min="15816" max="16060" width="9.15625" style="1" customWidth="1"/>
    <col min="16061" max="16061" width="3.68359375" style="1"/>
    <col min="16062" max="16062" width="4.578125" style="1" customWidth="1"/>
    <col min="16063" max="16063" width="5.83984375" style="1" customWidth="1"/>
    <col min="16064" max="16064" width="36" style="1" customWidth="1"/>
    <col min="16065" max="16065" width="9.68359375" style="1" customWidth="1"/>
    <col min="16066" max="16066" width="11.83984375" style="1" customWidth="1"/>
    <col min="16067" max="16067" width="9" style="1" customWidth="1"/>
    <col min="16068" max="16068" width="9.68359375" style="1" customWidth="1"/>
    <col min="16069" max="16069" width="9.26171875" style="1" customWidth="1"/>
    <col min="16070" max="16070" width="8.68359375" style="1" customWidth="1"/>
    <col min="16071" max="16071" width="6.83984375" style="1" customWidth="1"/>
    <col min="16072" max="16316" width="9.15625" style="1" customWidth="1"/>
    <col min="16317" max="16384" width="3.68359375" style="1"/>
  </cols>
  <sheetData>
    <row r="1" spans="1:9" x14ac:dyDescent="0.35">
      <c r="C1" s="4"/>
      <c r="G1" s="108"/>
      <c r="H1" s="108"/>
      <c r="I1" s="108"/>
    </row>
    <row r="2" spans="1:9" ht="10.5" x14ac:dyDescent="0.4">
      <c r="A2" s="114" t="s">
        <v>22</v>
      </c>
      <c r="B2" s="114"/>
      <c r="C2" s="114"/>
      <c r="D2" s="114"/>
      <c r="E2" s="114"/>
      <c r="F2" s="114"/>
      <c r="G2" s="114"/>
      <c r="H2" s="114"/>
      <c r="I2" s="114"/>
    </row>
    <row r="3" spans="1:9" ht="10.5" x14ac:dyDescent="0.4">
      <c r="A3" s="2"/>
      <c r="B3" s="2"/>
      <c r="C3" s="2"/>
      <c r="D3" s="2"/>
      <c r="E3" s="2"/>
      <c r="F3" s="2"/>
      <c r="G3" s="2"/>
      <c r="H3" s="2"/>
      <c r="I3" s="2"/>
    </row>
    <row r="4" spans="1:9" ht="10.5" x14ac:dyDescent="0.4">
      <c r="A4" s="2"/>
      <c r="B4" s="2"/>
      <c r="C4" s="115" t="s">
        <v>23</v>
      </c>
      <c r="D4" s="115"/>
      <c r="E4" s="115"/>
      <c r="F4" s="115"/>
      <c r="G4" s="115"/>
      <c r="H4" s="115"/>
      <c r="I4" s="115"/>
    </row>
    <row r="5" spans="1:9" ht="11.25" customHeight="1" x14ac:dyDescent="0.35">
      <c r="A5" s="84"/>
      <c r="B5" s="84"/>
      <c r="C5" s="117" t="s">
        <v>5</v>
      </c>
      <c r="D5" s="117"/>
      <c r="E5" s="117"/>
      <c r="F5" s="117"/>
      <c r="G5" s="117"/>
      <c r="H5" s="117"/>
      <c r="I5" s="117"/>
    </row>
    <row r="6" spans="1:9" ht="10.5" x14ac:dyDescent="0.4">
      <c r="A6" s="112" t="s">
        <v>24</v>
      </c>
      <c r="B6" s="112"/>
      <c r="C6" s="112"/>
      <c r="D6" s="116" t="str">
        <f>'Kopt a'!B13</f>
        <v>Daudzdzīvokļu dzīvojamās mājas vienkāršotas fasādes atjaunošana</v>
      </c>
      <c r="E6" s="116"/>
      <c r="F6" s="116"/>
      <c r="G6" s="116"/>
      <c r="H6" s="116"/>
      <c r="I6" s="116"/>
    </row>
    <row r="7" spans="1:9" ht="25" customHeight="1" x14ac:dyDescent="0.4">
      <c r="A7" s="112" t="s">
        <v>8</v>
      </c>
      <c r="B7" s="112"/>
      <c r="C7" s="112"/>
      <c r="D7" s="113" t="str">
        <f>'Kopt a'!B14</f>
        <v>Daudzdzīvokļu dzīvojamās mājas, Kooperatīva ielā 10, Jelgavā vienkāršotas fasādes atjaunošana</v>
      </c>
      <c r="E7" s="113"/>
      <c r="F7" s="113"/>
      <c r="G7" s="113"/>
      <c r="H7" s="113"/>
      <c r="I7" s="113"/>
    </row>
    <row r="8" spans="1:9" ht="10.5" x14ac:dyDescent="0.4">
      <c r="A8" s="122" t="s">
        <v>25</v>
      </c>
      <c r="B8" s="122"/>
      <c r="C8" s="122"/>
      <c r="D8" s="123" t="str">
        <f>'Kopt a'!B15</f>
        <v>Kooperatīva iela 10, Jelgava</v>
      </c>
      <c r="E8" s="123"/>
      <c r="F8" s="123"/>
      <c r="G8" s="123"/>
      <c r="H8" s="123"/>
      <c r="I8" s="123"/>
    </row>
    <row r="9" spans="1:9" ht="10.5" x14ac:dyDescent="0.4">
      <c r="A9" s="122" t="s">
        <v>26</v>
      </c>
      <c r="B9" s="122"/>
      <c r="C9" s="122"/>
      <c r="D9" s="123">
        <f>'Kopt a'!B16</f>
        <v>0</v>
      </c>
      <c r="E9" s="123"/>
      <c r="F9" s="123"/>
      <c r="G9" s="123"/>
      <c r="H9" s="123"/>
      <c r="I9" s="123"/>
    </row>
    <row r="10" spans="1:9" x14ac:dyDescent="0.35">
      <c r="C10" s="4" t="s">
        <v>27</v>
      </c>
      <c r="D10" s="124">
        <f>E28</f>
        <v>0</v>
      </c>
      <c r="E10" s="124"/>
      <c r="F10" s="77"/>
      <c r="G10" s="77"/>
      <c r="H10" s="77"/>
      <c r="I10" s="77"/>
    </row>
    <row r="11" spans="1:9" x14ac:dyDescent="0.35">
      <c r="C11" s="4" t="s">
        <v>28</v>
      </c>
      <c r="D11" s="124">
        <f>I24</f>
        <v>0</v>
      </c>
      <c r="E11" s="124"/>
      <c r="F11" s="77"/>
      <c r="G11" s="77"/>
      <c r="H11" s="77"/>
      <c r="I11" s="77"/>
    </row>
    <row r="12" spans="1:9" ht="10.5" thickBot="1" x14ac:dyDescent="0.4">
      <c r="F12" s="18"/>
      <c r="G12" s="18"/>
      <c r="H12" s="18"/>
      <c r="I12" s="18"/>
    </row>
    <row r="13" spans="1:9" x14ac:dyDescent="0.35">
      <c r="A13" s="127" t="s">
        <v>29</v>
      </c>
      <c r="B13" s="129" t="s">
        <v>30</v>
      </c>
      <c r="C13" s="131" t="s">
        <v>31</v>
      </c>
      <c r="D13" s="132"/>
      <c r="E13" s="135" t="s">
        <v>32</v>
      </c>
      <c r="F13" s="118" t="s">
        <v>33</v>
      </c>
      <c r="G13" s="119"/>
      <c r="H13" s="119"/>
      <c r="I13" s="120" t="s">
        <v>34</v>
      </c>
    </row>
    <row r="14" spans="1:9" ht="20.7" thickBot="1" x14ac:dyDescent="0.4">
      <c r="A14" s="128"/>
      <c r="B14" s="130"/>
      <c r="C14" s="133"/>
      <c r="D14" s="134"/>
      <c r="E14" s="136"/>
      <c r="F14" s="19" t="s">
        <v>35</v>
      </c>
      <c r="G14" s="20" t="s">
        <v>36</v>
      </c>
      <c r="H14" s="20" t="s">
        <v>37</v>
      </c>
      <c r="I14" s="121"/>
    </row>
    <row r="15" spans="1:9" x14ac:dyDescent="0.35">
      <c r="A15" s="73">
        <f>IF(E15=0,0,IF(COUNTBLANK(E15)=1,0,COUNTA($E$15:E15)))</f>
        <v>0</v>
      </c>
      <c r="B15" s="24">
        <f>IF(A15=0,0,CONCATENATE("Lt-",A15))</f>
        <v>0</v>
      </c>
      <c r="C15" s="125" t="str">
        <f>'1a'!C2:I2</f>
        <v>Ieejas mezgla atjaunošana</v>
      </c>
      <c r="D15" s="126"/>
      <c r="E15" s="59">
        <f>'1a'!P62</f>
        <v>0</v>
      </c>
      <c r="F15" s="54">
        <f>'1a'!M62</f>
        <v>0</v>
      </c>
      <c r="G15" s="55">
        <f>'1a'!N62</f>
        <v>0</v>
      </c>
      <c r="H15" s="55">
        <f>'1a'!O62</f>
        <v>0</v>
      </c>
      <c r="I15" s="56">
        <f>'1a'!L62</f>
        <v>0</v>
      </c>
    </row>
    <row r="16" spans="1:9" x14ac:dyDescent="0.35">
      <c r="A16" s="73">
        <f>IF(E16=0,0,IF(COUNTBLANK(E16)=1,0,COUNTA($E$15:E16)))</f>
        <v>0</v>
      </c>
      <c r="B16" s="24">
        <f>IF(A16=0,0,CONCATENATE("Lt-",A16))</f>
        <v>0</v>
      </c>
      <c r="C16" s="125" t="str">
        <f>'2a'!C2:I2</f>
        <v>Jumta atjaunošanas darbi</v>
      </c>
      <c r="D16" s="126"/>
      <c r="E16" s="60">
        <f>'2a'!P102</f>
        <v>0</v>
      </c>
      <c r="F16" s="45">
        <f>'2a'!M102</f>
        <v>0</v>
      </c>
      <c r="G16" s="57">
        <f>'2a'!N102</f>
        <v>0</v>
      </c>
      <c r="H16" s="57">
        <f>'2a'!O102</f>
        <v>0</v>
      </c>
      <c r="I16" s="58">
        <f>'2a'!L102</f>
        <v>0</v>
      </c>
    </row>
    <row r="17" spans="1:9" x14ac:dyDescent="0.35">
      <c r="A17" s="73">
        <f>IF(E17=0,0,IF(COUNTBLANK(E17)=1,0,COUNTA($E$15:E17)))</f>
        <v>0</v>
      </c>
      <c r="B17" s="24">
        <f t="shared" ref="B17:B23" si="0">IF(A17=0,0,CONCATENATE("Lt-",A17))</f>
        <v>0</v>
      </c>
      <c r="C17" s="125" t="str">
        <f>'3a'!C2:I2</f>
        <v>Siltināšanas un apdares darbi</v>
      </c>
      <c r="D17" s="126"/>
      <c r="E17" s="61">
        <f>'3a'!P132</f>
        <v>0</v>
      </c>
      <c r="F17" s="45">
        <f>'3a'!M132</f>
        <v>0</v>
      </c>
      <c r="G17" s="57">
        <f>'3a'!N132</f>
        <v>0</v>
      </c>
      <c r="H17" s="57">
        <f>'3a'!O132</f>
        <v>0</v>
      </c>
      <c r="I17" s="58">
        <f>'3a'!L132</f>
        <v>0</v>
      </c>
    </row>
    <row r="18" spans="1:9" ht="11.25" customHeight="1" x14ac:dyDescent="0.35">
      <c r="A18" s="73">
        <f>IF(E18=0,0,IF(COUNTBLANK(E18)=1,0,COUNTA($E$15:E18)))</f>
        <v>0</v>
      </c>
      <c r="B18" s="24">
        <f t="shared" si="0"/>
        <v>0</v>
      </c>
      <c r="C18" s="125" t="str">
        <f>'4a'!C2:I2</f>
        <v>Pagraba griestu atjaunošanas darbi</v>
      </c>
      <c r="D18" s="126"/>
      <c r="E18" s="61">
        <f>'4a'!P26</f>
        <v>0</v>
      </c>
      <c r="F18" s="45">
        <f>'4a'!M26</f>
        <v>0</v>
      </c>
      <c r="G18" s="57">
        <f>'4a'!N26</f>
        <v>0</v>
      </c>
      <c r="H18" s="57">
        <f>'4a'!O26</f>
        <v>0</v>
      </c>
      <c r="I18" s="58">
        <f>'4a'!L26</f>
        <v>0</v>
      </c>
    </row>
    <row r="19" spans="1:9" x14ac:dyDescent="0.35">
      <c r="A19" s="73">
        <f>IF(E19=0,0,IF(COUNTBLANK(E19)=1,0,COUNTA($E$15:E19)))</f>
        <v>0</v>
      </c>
      <c r="B19" s="24">
        <f t="shared" si="0"/>
        <v>0</v>
      </c>
      <c r="C19" s="125" t="str">
        <f>'5a'!C2:I2</f>
        <v>Logu un durvju maiņa</v>
      </c>
      <c r="D19" s="126"/>
      <c r="E19" s="61">
        <f>'5a'!P72</f>
        <v>0</v>
      </c>
      <c r="F19" s="45">
        <f>'5a'!M72</f>
        <v>0</v>
      </c>
      <c r="G19" s="57">
        <f>'5a'!N72</f>
        <v>0</v>
      </c>
      <c r="H19" s="57">
        <f>'5a'!O72</f>
        <v>0</v>
      </c>
      <c r="I19" s="58">
        <f>'5a'!L72</f>
        <v>0</v>
      </c>
    </row>
    <row r="20" spans="1:9" x14ac:dyDescent="0.35">
      <c r="A20" s="73">
        <f>IF(E20=0,0,IF(COUNTBLANK(E20)=1,0,COUNTA($E$15:E20)))</f>
        <v>0</v>
      </c>
      <c r="B20" s="24">
        <f t="shared" si="0"/>
        <v>0</v>
      </c>
      <c r="C20" s="125" t="str">
        <f>'6a'!C2:I2</f>
        <v>Iekšējie apdares darbi</v>
      </c>
      <c r="D20" s="126"/>
      <c r="E20" s="61">
        <f>'6a'!P27</f>
        <v>0</v>
      </c>
      <c r="F20" s="45">
        <f>'6a'!M27</f>
        <v>0</v>
      </c>
      <c r="G20" s="57">
        <f>'6a'!N27</f>
        <v>0</v>
      </c>
      <c r="H20" s="57">
        <f>'6a'!O27</f>
        <v>0</v>
      </c>
      <c r="I20" s="58">
        <f>'6a'!L27</f>
        <v>0</v>
      </c>
    </row>
    <row r="21" spans="1:9" x14ac:dyDescent="0.35">
      <c r="A21" s="73">
        <f>IF(E21=0,0,IF(COUNTBLANK(E21)=1,0,COUNTA($E$15:E21)))</f>
        <v>0</v>
      </c>
      <c r="B21" s="24">
        <f t="shared" si="0"/>
        <v>0</v>
      </c>
      <c r="C21" s="125" t="str">
        <f>'7a'!C2:I2</f>
        <v>Ventilācijas atjaunošanas darbi</v>
      </c>
      <c r="D21" s="126"/>
      <c r="E21" s="61">
        <f>'7a'!P25</f>
        <v>0</v>
      </c>
      <c r="F21" s="45">
        <f>'7a'!M25</f>
        <v>0</v>
      </c>
      <c r="G21" s="57">
        <f>'7a'!N25</f>
        <v>0</v>
      </c>
      <c r="H21" s="57">
        <f>'7a'!O25</f>
        <v>0</v>
      </c>
      <c r="I21" s="58">
        <f>'7a'!L25</f>
        <v>0</v>
      </c>
    </row>
    <row r="22" spans="1:9" x14ac:dyDescent="0.35">
      <c r="A22" s="73">
        <f>IF(E22=0,0,IF(COUNTBLANK(E22)=1,0,COUNTA($E$15:E22)))</f>
        <v>0</v>
      </c>
      <c r="B22" s="24">
        <f t="shared" si="0"/>
        <v>0</v>
      </c>
      <c r="C22" s="125" t="str">
        <f>'8a'!C2:I2</f>
        <v>Ūdensapgādes un kanalizācijas sistēmas atjaunošana</v>
      </c>
      <c r="D22" s="126"/>
      <c r="E22" s="61">
        <f>'8a'!P101</f>
        <v>0</v>
      </c>
      <c r="F22" s="45">
        <f>'8a'!M101</f>
        <v>0</v>
      </c>
      <c r="G22" s="57">
        <f>'8a'!N101</f>
        <v>0</v>
      </c>
      <c r="H22" s="57">
        <f>'8a'!O101</f>
        <v>0</v>
      </c>
      <c r="I22" s="58">
        <f>'8a'!L101</f>
        <v>0</v>
      </c>
    </row>
    <row r="23" spans="1:9" ht="10.5" thickBot="1" x14ac:dyDescent="0.4">
      <c r="A23" s="104">
        <f>IF(E23=0,0,IF(COUNTBLANK(E23)=1,0,COUNTA($E$15:E23)))</f>
        <v>0</v>
      </c>
      <c r="B23" s="105">
        <f t="shared" si="0"/>
        <v>0</v>
      </c>
      <c r="C23" s="137" t="str">
        <f>'9a'!C2:I2</f>
        <v>Apkures sistēmas atjaunošana</v>
      </c>
      <c r="D23" s="138"/>
      <c r="E23" s="61">
        <f>'9a'!P77</f>
        <v>0</v>
      </c>
      <c r="F23" s="45">
        <f>'9a'!M77</f>
        <v>0</v>
      </c>
      <c r="G23" s="57">
        <f>'9a'!N77</f>
        <v>0</v>
      </c>
      <c r="H23" s="57">
        <f>'9a'!O77</f>
        <v>0</v>
      </c>
      <c r="I23" s="58">
        <f>'9a'!L77</f>
        <v>0</v>
      </c>
    </row>
    <row r="24" spans="1:9" ht="10.8" thickBot="1" x14ac:dyDescent="0.45">
      <c r="A24" s="139" t="s">
        <v>38</v>
      </c>
      <c r="B24" s="140"/>
      <c r="C24" s="140"/>
      <c r="D24" s="140"/>
      <c r="E24" s="40">
        <f>SUM(E15:E23)</f>
        <v>0</v>
      </c>
      <c r="F24" s="39">
        <f>SUM(F15:F23)</f>
        <v>0</v>
      </c>
      <c r="G24" s="39">
        <f>SUM(G15:G23)</f>
        <v>0</v>
      </c>
      <c r="H24" s="39">
        <f>SUM(H15:H23)</f>
        <v>0</v>
      </c>
      <c r="I24" s="40">
        <f>SUM(I15:I23)</f>
        <v>0</v>
      </c>
    </row>
    <row r="25" spans="1:9" ht="10.5" x14ac:dyDescent="0.4">
      <c r="A25" s="141" t="s">
        <v>39</v>
      </c>
      <c r="B25" s="142"/>
      <c r="C25" s="143"/>
      <c r="D25" s="70"/>
      <c r="E25" s="41">
        <f>ROUND(E24*$D25,2)</f>
        <v>0</v>
      </c>
      <c r="F25" s="42"/>
      <c r="G25" s="42"/>
      <c r="H25" s="42"/>
      <c r="I25" s="42"/>
    </row>
    <row r="26" spans="1:9" x14ac:dyDescent="0.35">
      <c r="A26" s="144" t="s">
        <v>40</v>
      </c>
      <c r="B26" s="145"/>
      <c r="C26" s="146"/>
      <c r="D26" s="71"/>
      <c r="E26" s="43">
        <f>ROUND(E25*$D26,2)</f>
        <v>0</v>
      </c>
      <c r="F26" s="42"/>
      <c r="G26" s="42"/>
      <c r="H26" s="42"/>
      <c r="I26" s="42"/>
    </row>
    <row r="27" spans="1:9" ht="10.5" x14ac:dyDescent="0.4">
      <c r="A27" s="147" t="s">
        <v>41</v>
      </c>
      <c r="B27" s="148"/>
      <c r="C27" s="149"/>
      <c r="D27" s="72"/>
      <c r="E27" s="43">
        <f>ROUND(E24*$D27,2)</f>
        <v>0</v>
      </c>
      <c r="F27" s="42"/>
      <c r="G27" s="42"/>
      <c r="H27" s="42"/>
      <c r="I27" s="42"/>
    </row>
    <row r="28" spans="1:9" ht="10.8" thickBot="1" x14ac:dyDescent="0.45">
      <c r="A28" s="150" t="s">
        <v>42</v>
      </c>
      <c r="B28" s="151"/>
      <c r="C28" s="152"/>
      <c r="D28" s="22"/>
      <c r="E28" s="44">
        <f>SUM(E24:E27)-E26</f>
        <v>0</v>
      </c>
      <c r="F28" s="42"/>
      <c r="G28" s="42"/>
      <c r="H28" s="42"/>
      <c r="I28" s="42"/>
    </row>
    <row r="29" spans="1:9" x14ac:dyDescent="0.35">
      <c r="A29" s="92"/>
      <c r="G29" s="21"/>
    </row>
    <row r="30" spans="1:9" x14ac:dyDescent="0.35">
      <c r="C30" s="17"/>
      <c r="D30" s="17"/>
      <c r="E30" s="17"/>
      <c r="F30" s="23"/>
      <c r="G30" s="23"/>
      <c r="H30" s="23"/>
      <c r="I30" s="23"/>
    </row>
    <row r="33" spans="1:8" x14ac:dyDescent="0.35">
      <c r="A33" s="1" t="s">
        <v>18</v>
      </c>
      <c r="B33" s="17"/>
      <c r="C33" s="111"/>
      <c r="D33" s="111"/>
      <c r="E33" s="111"/>
      <c r="F33" s="111"/>
      <c r="G33" s="111"/>
      <c r="H33" s="111"/>
    </row>
    <row r="34" spans="1:8" x14ac:dyDescent="0.35">
      <c r="A34" s="17"/>
      <c r="B34" s="17"/>
      <c r="C34" s="106" t="s">
        <v>19</v>
      </c>
      <c r="D34" s="106"/>
      <c r="E34" s="106"/>
      <c r="F34" s="106"/>
      <c r="G34" s="106"/>
      <c r="H34" s="106"/>
    </row>
    <row r="35" spans="1:8" x14ac:dyDescent="0.35">
      <c r="A35" s="17"/>
      <c r="B35" s="17"/>
      <c r="C35" s="17"/>
      <c r="D35" s="17"/>
      <c r="E35" s="17"/>
      <c r="F35" s="17"/>
      <c r="G35" s="17"/>
      <c r="H35" s="17"/>
    </row>
    <row r="36" spans="1:8" x14ac:dyDescent="0.35">
      <c r="A36" s="85" t="str">
        <f>'Kopt a'!A36</f>
        <v>Tāme sastādīta</v>
      </c>
      <c r="B36" s="50"/>
      <c r="C36" s="50"/>
      <c r="D36" s="50"/>
      <c r="F36" s="17"/>
      <c r="G36" s="17"/>
      <c r="H36" s="17"/>
    </row>
    <row r="37" spans="1:8" x14ac:dyDescent="0.35">
      <c r="A37" s="17"/>
      <c r="B37" s="17"/>
      <c r="C37" s="17"/>
      <c r="D37" s="17"/>
      <c r="E37" s="17"/>
      <c r="F37" s="17"/>
      <c r="G37" s="17"/>
      <c r="H37" s="17"/>
    </row>
    <row r="38" spans="1:8" x14ac:dyDescent="0.35">
      <c r="A38" s="1" t="s">
        <v>43</v>
      </c>
      <c r="B38" s="17"/>
      <c r="C38" s="111"/>
      <c r="D38" s="111"/>
      <c r="E38" s="111"/>
      <c r="F38" s="111"/>
      <c r="G38" s="111"/>
      <c r="H38" s="111"/>
    </row>
    <row r="39" spans="1:8" x14ac:dyDescent="0.35">
      <c r="A39" s="17"/>
      <c r="B39" s="17"/>
      <c r="C39" s="106" t="s">
        <v>19</v>
      </c>
      <c r="D39" s="106"/>
      <c r="E39" s="106"/>
      <c r="F39" s="106"/>
      <c r="G39" s="106"/>
      <c r="H39" s="106"/>
    </row>
    <row r="40" spans="1:8" x14ac:dyDescent="0.35">
      <c r="A40" s="17"/>
      <c r="B40" s="17"/>
      <c r="C40" s="17"/>
      <c r="D40" s="17"/>
      <c r="E40" s="17"/>
      <c r="F40" s="17"/>
      <c r="G40" s="17"/>
      <c r="H40" s="17"/>
    </row>
    <row r="41" spans="1:8" x14ac:dyDescent="0.35">
      <c r="A41" s="85" t="s">
        <v>20</v>
      </c>
      <c r="B41" s="50"/>
      <c r="C41" s="90"/>
      <c r="D41" s="50"/>
      <c r="F41" s="17"/>
      <c r="G41" s="17"/>
      <c r="H41" s="17"/>
    </row>
    <row r="51" spans="5:9" x14ac:dyDescent="0.35">
      <c r="E51" s="21"/>
      <c r="F51" s="21"/>
      <c r="G51" s="21"/>
      <c r="H51" s="21"/>
      <c r="I51" s="21"/>
    </row>
  </sheetData>
  <mergeCells count="38">
    <mergeCell ref="C38:H38"/>
    <mergeCell ref="C39:H39"/>
    <mergeCell ref="A24:D24"/>
    <mergeCell ref="A25:C25"/>
    <mergeCell ref="A26:C26"/>
    <mergeCell ref="A27:C27"/>
    <mergeCell ref="A28:C28"/>
    <mergeCell ref="C21:D21"/>
    <mergeCell ref="C22:D22"/>
    <mergeCell ref="C23:D23"/>
    <mergeCell ref="C33:H33"/>
    <mergeCell ref="C34:H34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4:I24">
    <cfRule type="cellIs" dxfId="171" priority="19" operator="equal">
      <formula>0</formula>
    </cfRule>
  </conditionalFormatting>
  <conditionalFormatting sqref="D10:E11">
    <cfRule type="cellIs" dxfId="170" priority="18" operator="equal">
      <formula>0</formula>
    </cfRule>
  </conditionalFormatting>
  <conditionalFormatting sqref="E15 C15:D23 E25:E28 I15:I23">
    <cfRule type="cellIs" dxfId="169" priority="16" operator="equal">
      <formula>0</formula>
    </cfRule>
  </conditionalFormatting>
  <conditionalFormatting sqref="D25:D27">
    <cfRule type="cellIs" dxfId="168" priority="14" operator="equal">
      <formula>0</formula>
    </cfRule>
  </conditionalFormatting>
  <conditionalFormatting sqref="C38:H38">
    <cfRule type="cellIs" dxfId="167" priority="11" operator="equal">
      <formula>0</formula>
    </cfRule>
  </conditionalFormatting>
  <conditionalFormatting sqref="C33:H33">
    <cfRule type="cellIs" dxfId="166" priority="10" operator="equal">
      <formula>0</formula>
    </cfRule>
  </conditionalFormatting>
  <conditionalFormatting sqref="E15:E23">
    <cfRule type="cellIs" dxfId="165" priority="8" operator="equal">
      <formula>0</formula>
    </cfRule>
  </conditionalFormatting>
  <conditionalFormatting sqref="F15:I23">
    <cfRule type="cellIs" dxfId="164" priority="7" operator="equal">
      <formula>0</formula>
    </cfRule>
  </conditionalFormatting>
  <conditionalFormatting sqref="D6:I9">
    <cfRule type="cellIs" dxfId="163" priority="6" operator="equal">
      <formula>0</formula>
    </cfRule>
  </conditionalFormatting>
  <conditionalFormatting sqref="C41">
    <cfRule type="cellIs" dxfId="162" priority="4" operator="equal">
      <formula>0</formula>
    </cfRule>
  </conditionalFormatting>
  <conditionalFormatting sqref="B15:B23">
    <cfRule type="cellIs" dxfId="161" priority="3" operator="equal">
      <formula>0</formula>
    </cfRule>
  </conditionalFormatting>
  <conditionalFormatting sqref="A15:A23">
    <cfRule type="cellIs" dxfId="160" priority="1" operator="equal">
      <formula>0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74"/>
  <sheetViews>
    <sheetView tabSelected="1" workbookViewId="0">
      <selection activeCell="J13" sqref="J13"/>
    </sheetView>
  </sheetViews>
  <sheetFormatPr defaultColWidth="9.15625" defaultRowHeight="10.199999999999999" x14ac:dyDescent="0.35"/>
  <cols>
    <col min="1" max="1" width="4.578125" style="1" customWidth="1"/>
    <col min="2" max="2" width="5.26171875" style="1" customWidth="1"/>
    <col min="3" max="3" width="38.41796875" style="1" customWidth="1"/>
    <col min="4" max="4" width="5.83984375" style="1" customWidth="1"/>
    <col min="5" max="5" width="8.68359375" style="1" customWidth="1"/>
    <col min="6" max="6" width="5.41796875" style="1" customWidth="1"/>
    <col min="7" max="7" width="4.83984375" style="1" customWidth="1"/>
    <col min="8" max="10" width="6.68359375" style="1" customWidth="1"/>
    <col min="11" max="11" width="7" style="1" customWidth="1"/>
    <col min="12" max="15" width="7.68359375" style="1" customWidth="1"/>
    <col min="16" max="16" width="9" style="1" customWidth="1"/>
    <col min="17" max="16384" width="9.15625" style="1"/>
  </cols>
  <sheetData>
    <row r="1" spans="1:16" x14ac:dyDescent="0.35">
      <c r="A1" s="23"/>
      <c r="B1" s="23"/>
      <c r="C1" s="26" t="s">
        <v>44</v>
      </c>
      <c r="D1" s="51">
        <f>'Kops a'!A15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ht="10.5" x14ac:dyDescent="0.35">
      <c r="A2" s="28"/>
      <c r="B2" s="28"/>
      <c r="C2" s="154" t="s">
        <v>45</v>
      </c>
      <c r="D2" s="154"/>
      <c r="E2" s="154"/>
      <c r="F2" s="154"/>
      <c r="G2" s="154"/>
      <c r="H2" s="154"/>
      <c r="I2" s="154"/>
      <c r="J2" s="28"/>
    </row>
    <row r="3" spans="1:16" ht="10.5" x14ac:dyDescent="0.35">
      <c r="A3" s="29"/>
      <c r="B3" s="29"/>
      <c r="C3" s="115" t="s">
        <v>23</v>
      </c>
      <c r="D3" s="115"/>
      <c r="E3" s="115"/>
      <c r="F3" s="115"/>
      <c r="G3" s="115"/>
      <c r="H3" s="115"/>
      <c r="I3" s="115"/>
      <c r="J3" s="29"/>
    </row>
    <row r="4" spans="1:16" ht="10.5" x14ac:dyDescent="0.35">
      <c r="A4" s="29"/>
      <c r="B4" s="29"/>
      <c r="C4" s="155" t="s">
        <v>5</v>
      </c>
      <c r="D4" s="155"/>
      <c r="E4" s="155"/>
      <c r="F4" s="155"/>
      <c r="G4" s="155"/>
      <c r="H4" s="155"/>
      <c r="I4" s="155"/>
      <c r="J4" s="29"/>
    </row>
    <row r="5" spans="1:16" ht="11.25" customHeight="1" x14ac:dyDescent="0.35">
      <c r="A5" s="23"/>
      <c r="B5" s="23"/>
      <c r="C5" s="26" t="s">
        <v>6</v>
      </c>
      <c r="D5" s="167" t="str">
        <f>'Kops a'!D6</f>
        <v>Daudzdzīvokļu dzīvojamās mājas vienkāršotas fasādes atjaunošana</v>
      </c>
      <c r="E5" s="167"/>
      <c r="F5" s="167"/>
      <c r="G5" s="167"/>
      <c r="H5" s="167"/>
      <c r="I5" s="167"/>
      <c r="J5" s="167"/>
      <c r="K5" s="167"/>
      <c r="L5" s="167"/>
      <c r="M5" s="17"/>
      <c r="N5" s="17"/>
      <c r="O5" s="17"/>
      <c r="P5" s="17"/>
    </row>
    <row r="6" spans="1:16" ht="25" customHeight="1" x14ac:dyDescent="0.35">
      <c r="A6" s="23"/>
      <c r="B6" s="23"/>
      <c r="C6" s="26" t="s">
        <v>8</v>
      </c>
      <c r="D6" s="167" t="str">
        <f>'Kops a'!D7</f>
        <v>Daudzdzīvokļu dzīvojamās mājas, Kooperatīva ielā 10, Jelgavā vienkāršotas fasādes atjaunošana</v>
      </c>
      <c r="E6" s="167"/>
      <c r="F6" s="167"/>
      <c r="G6" s="167"/>
      <c r="H6" s="167"/>
      <c r="I6" s="167"/>
      <c r="J6" s="167"/>
      <c r="K6" s="167"/>
      <c r="L6" s="167"/>
      <c r="M6" s="17"/>
      <c r="N6" s="17"/>
      <c r="O6" s="17"/>
      <c r="P6" s="17"/>
    </row>
    <row r="7" spans="1:16" x14ac:dyDescent="0.35">
      <c r="A7" s="23"/>
      <c r="B7" s="23"/>
      <c r="C7" s="26" t="s">
        <v>10</v>
      </c>
      <c r="D7" s="167" t="str">
        <f>'Kops a'!D8</f>
        <v>Kooperatīva iela 10, Jelgava</v>
      </c>
      <c r="E7" s="167"/>
      <c r="F7" s="167"/>
      <c r="G7" s="167"/>
      <c r="H7" s="167"/>
      <c r="I7" s="167"/>
      <c r="J7" s="167"/>
      <c r="K7" s="167"/>
      <c r="L7" s="167"/>
      <c r="M7" s="17"/>
      <c r="N7" s="17"/>
      <c r="O7" s="17"/>
      <c r="P7" s="17"/>
    </row>
    <row r="8" spans="1:16" x14ac:dyDescent="0.35">
      <c r="A8" s="23"/>
      <c r="B8" s="23"/>
      <c r="C8" s="4" t="s">
        <v>26</v>
      </c>
      <c r="D8" s="167">
        <f>'Kops a'!D9</f>
        <v>0</v>
      </c>
      <c r="E8" s="167"/>
      <c r="F8" s="167"/>
      <c r="G8" s="167"/>
      <c r="H8" s="167"/>
      <c r="I8" s="167"/>
      <c r="J8" s="167"/>
      <c r="K8" s="167"/>
      <c r="L8" s="167"/>
      <c r="M8" s="17"/>
      <c r="N8" s="17"/>
      <c r="O8" s="17"/>
      <c r="P8" s="17"/>
    </row>
    <row r="9" spans="1:16" ht="11.25" customHeight="1" x14ac:dyDescent="0.35">
      <c r="A9" s="153" t="s">
        <v>434</v>
      </c>
      <c r="B9" s="153"/>
      <c r="C9" s="153"/>
      <c r="D9" s="153"/>
      <c r="E9" s="153"/>
      <c r="F9" s="153"/>
      <c r="G9" s="153"/>
      <c r="H9" s="153"/>
      <c r="I9" s="153"/>
      <c r="J9" s="159" t="s">
        <v>46</v>
      </c>
      <c r="K9" s="159"/>
      <c r="L9" s="159"/>
      <c r="M9" s="159"/>
      <c r="N9" s="166">
        <f>P62</f>
        <v>0</v>
      </c>
      <c r="O9" s="166"/>
      <c r="P9" s="30"/>
    </row>
    <row r="10" spans="1:16" ht="10.5" x14ac:dyDescent="0.35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8"/>
      <c r="P10" s="86" t="str">
        <f>A68</f>
        <v>Tāme sastādīta</v>
      </c>
    </row>
    <row r="11" spans="1:16" ht="10.8" thickBot="1" x14ac:dyDescent="0.4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35">
      <c r="A12" s="127" t="s">
        <v>29</v>
      </c>
      <c r="B12" s="161" t="s">
        <v>47</v>
      </c>
      <c r="C12" s="157" t="s">
        <v>48</v>
      </c>
      <c r="D12" s="164" t="s">
        <v>49</v>
      </c>
      <c r="E12" s="168" t="s">
        <v>50</v>
      </c>
      <c r="F12" s="156" t="s">
        <v>51</v>
      </c>
      <c r="G12" s="157"/>
      <c r="H12" s="157"/>
      <c r="I12" s="157"/>
      <c r="J12" s="157"/>
      <c r="K12" s="158"/>
      <c r="L12" s="156" t="s">
        <v>52</v>
      </c>
      <c r="M12" s="157"/>
      <c r="N12" s="157"/>
      <c r="O12" s="157"/>
      <c r="P12" s="158"/>
    </row>
    <row r="13" spans="1:16" ht="126.75" customHeight="1" thickBot="1" x14ac:dyDescent="0.4">
      <c r="A13" s="160"/>
      <c r="B13" s="162"/>
      <c r="C13" s="163"/>
      <c r="D13" s="165"/>
      <c r="E13" s="169"/>
      <c r="F13" s="35" t="s">
        <v>53</v>
      </c>
      <c r="G13" s="36" t="s">
        <v>54</v>
      </c>
      <c r="H13" s="36" t="s">
        <v>55</v>
      </c>
      <c r="I13" s="36" t="s">
        <v>56</v>
      </c>
      <c r="J13" s="36" t="s">
        <v>57</v>
      </c>
      <c r="K13" s="62" t="s">
        <v>58</v>
      </c>
      <c r="L13" s="35" t="s">
        <v>53</v>
      </c>
      <c r="M13" s="36" t="s">
        <v>55</v>
      </c>
      <c r="N13" s="36" t="s">
        <v>56</v>
      </c>
      <c r="O13" s="36" t="s">
        <v>57</v>
      </c>
      <c r="P13" s="62" t="s">
        <v>58</v>
      </c>
    </row>
    <row r="14" spans="1:16" ht="10.5" x14ac:dyDescent="0.35">
      <c r="A14" s="94">
        <v>1</v>
      </c>
      <c r="B14" s="38"/>
      <c r="C14" s="95" t="s">
        <v>59</v>
      </c>
      <c r="D14" s="24"/>
      <c r="E14" s="65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21" x14ac:dyDescent="0.35">
      <c r="A15" s="37">
        <v>1</v>
      </c>
      <c r="B15" s="38"/>
      <c r="C15" s="93" t="s">
        <v>60</v>
      </c>
      <c r="D15" s="24" t="s">
        <v>61</v>
      </c>
      <c r="E15" s="103">
        <v>15.12</v>
      </c>
      <c r="F15" s="66"/>
      <c r="G15" s="63"/>
      <c r="H15" s="47">
        <f>ROUND(F15*G15,2)</f>
        <v>0</v>
      </c>
      <c r="I15" s="63"/>
      <c r="J15" s="63"/>
      <c r="K15" s="48">
        <f t="shared" ref="K15" si="0">SUM(H15:J15)</f>
        <v>0</v>
      </c>
      <c r="L15" s="49">
        <f t="shared" ref="L15" si="1">ROUND(E15*F15,2)</f>
        <v>0</v>
      </c>
      <c r="M15" s="47">
        <f t="shared" ref="M15" si="2">ROUND(H15*E15,2)</f>
        <v>0</v>
      </c>
      <c r="N15" s="47">
        <f t="shared" ref="N15" si="3">ROUND(I15*E15,2)</f>
        <v>0</v>
      </c>
      <c r="O15" s="47">
        <f t="shared" ref="O15" si="4">ROUND(J15*E15,2)</f>
        <v>0</v>
      </c>
      <c r="P15" s="48">
        <f t="shared" ref="P15" si="5">SUM(M15:O15)</f>
        <v>0</v>
      </c>
    </row>
    <row r="16" spans="1:16" ht="10.5" x14ac:dyDescent="0.35">
      <c r="A16" s="37">
        <v>2</v>
      </c>
      <c r="B16" s="38"/>
      <c r="C16" s="93" t="s">
        <v>62</v>
      </c>
      <c r="D16" s="24" t="s">
        <v>63</v>
      </c>
      <c r="E16" s="103">
        <v>15.12</v>
      </c>
      <c r="F16" s="66"/>
      <c r="G16" s="63"/>
      <c r="H16" s="47">
        <f t="shared" ref="H16:H61" si="6">ROUND(F16*G16,2)</f>
        <v>0</v>
      </c>
      <c r="I16" s="63"/>
      <c r="J16" s="63"/>
      <c r="K16" s="48">
        <f t="shared" ref="K16:K61" si="7">SUM(H16:J16)</f>
        <v>0</v>
      </c>
      <c r="L16" s="49">
        <f t="shared" ref="L16:L61" si="8">ROUND(E16*F16,2)</f>
        <v>0</v>
      </c>
      <c r="M16" s="47">
        <f t="shared" ref="M16:M61" si="9">ROUND(H16*E16,2)</f>
        <v>0</v>
      </c>
      <c r="N16" s="47">
        <f t="shared" ref="N16:N61" si="10">ROUND(I16*E16,2)</f>
        <v>0</v>
      </c>
      <c r="O16" s="47">
        <f t="shared" ref="O16:O61" si="11">ROUND(J16*E16,2)</f>
        <v>0</v>
      </c>
      <c r="P16" s="48">
        <f t="shared" ref="P16:P61" si="12">SUM(M16:O16)</f>
        <v>0</v>
      </c>
    </row>
    <row r="17" spans="1:16" ht="10.5" x14ac:dyDescent="0.35">
      <c r="A17" s="37">
        <v>3</v>
      </c>
      <c r="B17" s="38"/>
      <c r="C17" s="93" t="s">
        <v>64</v>
      </c>
      <c r="D17" s="24" t="s">
        <v>63</v>
      </c>
      <c r="E17" s="103">
        <v>11.66</v>
      </c>
      <c r="F17" s="66"/>
      <c r="G17" s="63"/>
      <c r="H17" s="47">
        <f t="shared" si="6"/>
        <v>0</v>
      </c>
      <c r="I17" s="63"/>
      <c r="J17" s="63"/>
      <c r="K17" s="48">
        <f t="shared" si="7"/>
        <v>0</v>
      </c>
      <c r="L17" s="49">
        <f t="shared" si="8"/>
        <v>0</v>
      </c>
      <c r="M17" s="47">
        <f t="shared" si="9"/>
        <v>0</v>
      </c>
      <c r="N17" s="47">
        <f t="shared" si="10"/>
        <v>0</v>
      </c>
      <c r="O17" s="47">
        <f t="shared" si="11"/>
        <v>0</v>
      </c>
      <c r="P17" s="48">
        <f t="shared" si="12"/>
        <v>0</v>
      </c>
    </row>
    <row r="18" spans="1:16" ht="10.5" x14ac:dyDescent="0.35">
      <c r="A18" s="37">
        <v>4</v>
      </c>
      <c r="B18" s="38"/>
      <c r="C18" s="93" t="s">
        <v>65</v>
      </c>
      <c r="D18" s="24" t="s">
        <v>63</v>
      </c>
      <c r="E18" s="103">
        <v>11.66</v>
      </c>
      <c r="F18" s="66"/>
      <c r="G18" s="63"/>
      <c r="H18" s="47">
        <f t="shared" si="6"/>
        <v>0</v>
      </c>
      <c r="I18" s="63"/>
      <c r="J18" s="63"/>
      <c r="K18" s="48">
        <f t="shared" si="7"/>
        <v>0</v>
      </c>
      <c r="L18" s="49">
        <f t="shared" si="8"/>
        <v>0</v>
      </c>
      <c r="M18" s="47">
        <f t="shared" si="9"/>
        <v>0</v>
      </c>
      <c r="N18" s="47">
        <f t="shared" si="10"/>
        <v>0</v>
      </c>
      <c r="O18" s="47">
        <f t="shared" si="11"/>
        <v>0</v>
      </c>
      <c r="P18" s="48">
        <f t="shared" si="12"/>
        <v>0</v>
      </c>
    </row>
    <row r="19" spans="1:16" ht="10.5" x14ac:dyDescent="0.35">
      <c r="A19" s="94">
        <v>2</v>
      </c>
      <c r="B19" s="38"/>
      <c r="C19" s="95" t="s">
        <v>66</v>
      </c>
      <c r="D19" s="24"/>
      <c r="E19" s="103"/>
      <c r="F19" s="66"/>
      <c r="G19" s="63"/>
      <c r="H19" s="47">
        <f t="shared" si="6"/>
        <v>0</v>
      </c>
      <c r="I19" s="63"/>
      <c r="J19" s="63"/>
      <c r="K19" s="48">
        <f t="shared" si="7"/>
        <v>0</v>
      </c>
      <c r="L19" s="49">
        <f t="shared" si="8"/>
        <v>0</v>
      </c>
      <c r="M19" s="47">
        <f t="shared" si="9"/>
        <v>0</v>
      </c>
      <c r="N19" s="47">
        <f t="shared" si="10"/>
        <v>0</v>
      </c>
      <c r="O19" s="47">
        <f t="shared" si="11"/>
        <v>0</v>
      </c>
      <c r="P19" s="48">
        <f t="shared" si="12"/>
        <v>0</v>
      </c>
    </row>
    <row r="20" spans="1:16" ht="10.5" x14ac:dyDescent="0.35">
      <c r="A20" s="37">
        <v>1</v>
      </c>
      <c r="B20" s="38"/>
      <c r="C20" s="93" t="s">
        <v>67</v>
      </c>
      <c r="D20" s="24" t="s">
        <v>61</v>
      </c>
      <c r="E20" s="103">
        <v>9</v>
      </c>
      <c r="F20" s="66"/>
      <c r="G20" s="63"/>
      <c r="H20" s="47">
        <f t="shared" si="6"/>
        <v>0</v>
      </c>
      <c r="I20" s="63"/>
      <c r="J20" s="63"/>
      <c r="K20" s="48">
        <f t="shared" si="7"/>
        <v>0</v>
      </c>
      <c r="L20" s="49">
        <f t="shared" si="8"/>
        <v>0</v>
      </c>
      <c r="M20" s="47">
        <f t="shared" si="9"/>
        <v>0</v>
      </c>
      <c r="N20" s="47">
        <f t="shared" si="10"/>
        <v>0</v>
      </c>
      <c r="O20" s="47">
        <f t="shared" si="11"/>
        <v>0</v>
      </c>
      <c r="P20" s="48">
        <f t="shared" si="12"/>
        <v>0</v>
      </c>
    </row>
    <row r="21" spans="1:16" ht="21" x14ac:dyDescent="0.35">
      <c r="A21" s="37">
        <v>2</v>
      </c>
      <c r="B21" s="38"/>
      <c r="C21" s="93" t="s">
        <v>68</v>
      </c>
      <c r="D21" s="24" t="s">
        <v>61</v>
      </c>
      <c r="E21" s="103">
        <v>9</v>
      </c>
      <c r="F21" s="66"/>
      <c r="G21" s="63"/>
      <c r="H21" s="47">
        <f t="shared" si="6"/>
        <v>0</v>
      </c>
      <c r="I21" s="63"/>
      <c r="J21" s="63"/>
      <c r="K21" s="48">
        <f t="shared" si="7"/>
        <v>0</v>
      </c>
      <c r="L21" s="49">
        <f t="shared" si="8"/>
        <v>0</v>
      </c>
      <c r="M21" s="47">
        <f t="shared" si="9"/>
        <v>0</v>
      </c>
      <c r="N21" s="47">
        <f t="shared" si="10"/>
        <v>0</v>
      </c>
      <c r="O21" s="47">
        <f t="shared" si="11"/>
        <v>0</v>
      </c>
      <c r="P21" s="48">
        <f t="shared" si="12"/>
        <v>0</v>
      </c>
    </row>
    <row r="22" spans="1:16" ht="20.399999999999999" x14ac:dyDescent="0.35">
      <c r="A22" s="37">
        <v>3</v>
      </c>
      <c r="B22" s="38"/>
      <c r="C22" s="96" t="s">
        <v>69</v>
      </c>
      <c r="D22" s="24" t="s">
        <v>61</v>
      </c>
      <c r="E22" s="103">
        <v>11.25</v>
      </c>
      <c r="F22" s="66"/>
      <c r="G22" s="63"/>
      <c r="H22" s="47">
        <f t="shared" si="6"/>
        <v>0</v>
      </c>
      <c r="I22" s="63"/>
      <c r="J22" s="63"/>
      <c r="K22" s="48">
        <f t="shared" si="7"/>
        <v>0</v>
      </c>
      <c r="L22" s="49">
        <f t="shared" si="8"/>
        <v>0</v>
      </c>
      <c r="M22" s="47">
        <f t="shared" si="9"/>
        <v>0</v>
      </c>
      <c r="N22" s="47">
        <f t="shared" si="10"/>
        <v>0</v>
      </c>
      <c r="O22" s="47">
        <f t="shared" si="11"/>
        <v>0</v>
      </c>
      <c r="P22" s="48">
        <f t="shared" si="12"/>
        <v>0</v>
      </c>
    </row>
    <row r="23" spans="1:16" ht="10.5" x14ac:dyDescent="0.35">
      <c r="A23" s="37">
        <v>4</v>
      </c>
      <c r="B23" s="38"/>
      <c r="C23" s="96" t="s">
        <v>70</v>
      </c>
      <c r="D23" s="24" t="s">
        <v>71</v>
      </c>
      <c r="E23" s="103">
        <v>45</v>
      </c>
      <c r="F23" s="66"/>
      <c r="G23" s="63"/>
      <c r="H23" s="47">
        <f t="shared" si="6"/>
        <v>0</v>
      </c>
      <c r="I23" s="63"/>
      <c r="J23" s="63"/>
      <c r="K23" s="48">
        <f t="shared" si="7"/>
        <v>0</v>
      </c>
      <c r="L23" s="49">
        <f t="shared" si="8"/>
        <v>0</v>
      </c>
      <c r="M23" s="47">
        <f t="shared" si="9"/>
        <v>0</v>
      </c>
      <c r="N23" s="47">
        <f t="shared" si="10"/>
        <v>0</v>
      </c>
      <c r="O23" s="47">
        <f t="shared" si="11"/>
        <v>0</v>
      </c>
      <c r="P23" s="48">
        <f t="shared" si="12"/>
        <v>0</v>
      </c>
    </row>
    <row r="24" spans="1:16" ht="10.5" x14ac:dyDescent="0.35">
      <c r="A24" s="37">
        <v>5</v>
      </c>
      <c r="B24" s="38"/>
      <c r="C24" s="96" t="s">
        <v>72</v>
      </c>
      <c r="D24" s="24" t="s">
        <v>73</v>
      </c>
      <c r="E24" s="103">
        <v>1</v>
      </c>
      <c r="F24" s="66"/>
      <c r="G24" s="63"/>
      <c r="H24" s="47">
        <f t="shared" si="6"/>
        <v>0</v>
      </c>
      <c r="I24" s="63"/>
      <c r="J24" s="63"/>
      <c r="K24" s="48">
        <f t="shared" si="7"/>
        <v>0</v>
      </c>
      <c r="L24" s="49">
        <f t="shared" si="8"/>
        <v>0</v>
      </c>
      <c r="M24" s="47">
        <f t="shared" si="9"/>
        <v>0</v>
      </c>
      <c r="N24" s="47">
        <f t="shared" si="10"/>
        <v>0</v>
      </c>
      <c r="O24" s="47">
        <f t="shared" si="11"/>
        <v>0</v>
      </c>
      <c r="P24" s="48">
        <f t="shared" si="12"/>
        <v>0</v>
      </c>
    </row>
    <row r="25" spans="1:16" ht="20.399999999999999" x14ac:dyDescent="0.35">
      <c r="A25" s="37">
        <v>6</v>
      </c>
      <c r="B25" s="38"/>
      <c r="C25" s="96" t="s">
        <v>74</v>
      </c>
      <c r="D25" s="24" t="s">
        <v>71</v>
      </c>
      <c r="E25" s="103">
        <v>2.25</v>
      </c>
      <c r="F25" s="66"/>
      <c r="G25" s="63"/>
      <c r="H25" s="47">
        <f t="shared" si="6"/>
        <v>0</v>
      </c>
      <c r="I25" s="63"/>
      <c r="J25" s="63"/>
      <c r="K25" s="48">
        <f t="shared" si="7"/>
        <v>0</v>
      </c>
      <c r="L25" s="49">
        <f t="shared" si="8"/>
        <v>0</v>
      </c>
      <c r="M25" s="47">
        <f t="shared" si="9"/>
        <v>0</v>
      </c>
      <c r="N25" s="47">
        <f t="shared" si="10"/>
        <v>0</v>
      </c>
      <c r="O25" s="47">
        <f t="shared" si="11"/>
        <v>0</v>
      </c>
      <c r="P25" s="48">
        <f t="shared" si="12"/>
        <v>0</v>
      </c>
    </row>
    <row r="26" spans="1:16" ht="10.5" x14ac:dyDescent="0.35">
      <c r="A26" s="37">
        <v>7</v>
      </c>
      <c r="B26" s="38"/>
      <c r="C26" s="93" t="s">
        <v>75</v>
      </c>
      <c r="D26" s="24" t="s">
        <v>61</v>
      </c>
      <c r="E26" s="103">
        <v>9</v>
      </c>
      <c r="F26" s="66"/>
      <c r="G26" s="63"/>
      <c r="H26" s="47">
        <f t="shared" si="6"/>
        <v>0</v>
      </c>
      <c r="I26" s="63"/>
      <c r="J26" s="63"/>
      <c r="K26" s="48">
        <f t="shared" si="7"/>
        <v>0</v>
      </c>
      <c r="L26" s="49">
        <f t="shared" si="8"/>
        <v>0</v>
      </c>
      <c r="M26" s="47">
        <f t="shared" si="9"/>
        <v>0</v>
      </c>
      <c r="N26" s="47">
        <f t="shared" si="10"/>
        <v>0</v>
      </c>
      <c r="O26" s="47">
        <f t="shared" si="11"/>
        <v>0</v>
      </c>
      <c r="P26" s="48">
        <f t="shared" si="12"/>
        <v>0</v>
      </c>
    </row>
    <row r="27" spans="1:16" ht="20.399999999999999" x14ac:dyDescent="0.35">
      <c r="A27" s="37">
        <v>8</v>
      </c>
      <c r="B27" s="38"/>
      <c r="C27" s="96" t="s">
        <v>76</v>
      </c>
      <c r="D27" s="24" t="s">
        <v>71</v>
      </c>
      <c r="E27" s="103">
        <v>36</v>
      </c>
      <c r="F27" s="66"/>
      <c r="G27" s="63"/>
      <c r="H27" s="47">
        <f t="shared" si="6"/>
        <v>0</v>
      </c>
      <c r="I27" s="63"/>
      <c r="J27" s="63"/>
      <c r="K27" s="48">
        <f t="shared" si="7"/>
        <v>0</v>
      </c>
      <c r="L27" s="49">
        <f t="shared" si="8"/>
        <v>0</v>
      </c>
      <c r="M27" s="47">
        <f t="shared" si="9"/>
        <v>0</v>
      </c>
      <c r="N27" s="47">
        <f t="shared" si="10"/>
        <v>0</v>
      </c>
      <c r="O27" s="47">
        <f t="shared" si="11"/>
        <v>0</v>
      </c>
      <c r="P27" s="48">
        <f t="shared" si="12"/>
        <v>0</v>
      </c>
    </row>
    <row r="28" spans="1:16" ht="10.5" x14ac:dyDescent="0.35">
      <c r="A28" s="37">
        <v>9</v>
      </c>
      <c r="B28" s="38"/>
      <c r="C28" s="96" t="s">
        <v>77</v>
      </c>
      <c r="D28" s="24" t="s">
        <v>73</v>
      </c>
      <c r="E28" s="103">
        <v>1</v>
      </c>
      <c r="F28" s="66"/>
      <c r="G28" s="63"/>
      <c r="H28" s="47">
        <f t="shared" si="6"/>
        <v>0</v>
      </c>
      <c r="I28" s="63"/>
      <c r="J28" s="63"/>
      <c r="K28" s="48">
        <f t="shared" si="7"/>
        <v>0</v>
      </c>
      <c r="L28" s="49">
        <f t="shared" si="8"/>
        <v>0</v>
      </c>
      <c r="M28" s="47">
        <f t="shared" si="9"/>
        <v>0</v>
      </c>
      <c r="N28" s="47">
        <f t="shared" si="10"/>
        <v>0</v>
      </c>
      <c r="O28" s="47">
        <f t="shared" si="11"/>
        <v>0</v>
      </c>
      <c r="P28" s="48">
        <f t="shared" si="12"/>
        <v>0</v>
      </c>
    </row>
    <row r="29" spans="1:16" ht="10.5" x14ac:dyDescent="0.35">
      <c r="A29" s="37">
        <v>10</v>
      </c>
      <c r="B29" s="38"/>
      <c r="C29" s="93" t="s">
        <v>78</v>
      </c>
      <c r="D29" s="24" t="s">
        <v>61</v>
      </c>
      <c r="E29" s="103">
        <v>9</v>
      </c>
      <c r="F29" s="66"/>
      <c r="G29" s="63"/>
      <c r="H29" s="47">
        <f t="shared" si="6"/>
        <v>0</v>
      </c>
      <c r="I29" s="63"/>
      <c r="J29" s="63"/>
      <c r="K29" s="48">
        <f t="shared" si="7"/>
        <v>0</v>
      </c>
      <c r="L29" s="49">
        <f t="shared" si="8"/>
        <v>0</v>
      </c>
      <c r="M29" s="47">
        <f t="shared" si="9"/>
        <v>0</v>
      </c>
      <c r="N29" s="47">
        <f t="shared" si="10"/>
        <v>0</v>
      </c>
      <c r="O29" s="47">
        <f t="shared" si="11"/>
        <v>0</v>
      </c>
      <c r="P29" s="48">
        <f t="shared" si="12"/>
        <v>0</v>
      </c>
    </row>
    <row r="30" spans="1:16" ht="20.399999999999999" x14ac:dyDescent="0.35">
      <c r="A30" s="37">
        <v>11</v>
      </c>
      <c r="B30" s="38"/>
      <c r="C30" s="97" t="s">
        <v>79</v>
      </c>
      <c r="D30" s="24" t="s">
        <v>80</v>
      </c>
      <c r="E30" s="103">
        <v>4.8600000000000003</v>
      </c>
      <c r="F30" s="66"/>
      <c r="G30" s="63"/>
      <c r="H30" s="47">
        <f t="shared" si="6"/>
        <v>0</v>
      </c>
      <c r="I30" s="63"/>
      <c r="J30" s="63"/>
      <c r="K30" s="48">
        <f t="shared" si="7"/>
        <v>0</v>
      </c>
      <c r="L30" s="49">
        <f t="shared" si="8"/>
        <v>0</v>
      </c>
      <c r="M30" s="47">
        <f t="shared" si="9"/>
        <v>0</v>
      </c>
      <c r="N30" s="47">
        <f t="shared" si="10"/>
        <v>0</v>
      </c>
      <c r="O30" s="47">
        <f t="shared" si="11"/>
        <v>0</v>
      </c>
      <c r="P30" s="48">
        <f t="shared" si="12"/>
        <v>0</v>
      </c>
    </row>
    <row r="31" spans="1:16" ht="10.5" x14ac:dyDescent="0.35">
      <c r="A31" s="37">
        <v>12</v>
      </c>
      <c r="B31" s="38"/>
      <c r="C31" s="97" t="s">
        <v>77</v>
      </c>
      <c r="D31" s="24" t="s">
        <v>73</v>
      </c>
      <c r="E31" s="103">
        <v>1</v>
      </c>
      <c r="F31" s="66"/>
      <c r="G31" s="63"/>
      <c r="H31" s="47">
        <f t="shared" si="6"/>
        <v>0</v>
      </c>
      <c r="I31" s="63"/>
      <c r="J31" s="63"/>
      <c r="K31" s="48">
        <f t="shared" si="7"/>
        <v>0</v>
      </c>
      <c r="L31" s="49">
        <f t="shared" si="8"/>
        <v>0</v>
      </c>
      <c r="M31" s="47">
        <f t="shared" si="9"/>
        <v>0</v>
      </c>
      <c r="N31" s="47">
        <f t="shared" si="10"/>
        <v>0</v>
      </c>
      <c r="O31" s="47">
        <f t="shared" si="11"/>
        <v>0</v>
      </c>
      <c r="P31" s="48">
        <f t="shared" si="12"/>
        <v>0</v>
      </c>
    </row>
    <row r="32" spans="1:16" ht="10.5" x14ac:dyDescent="0.35">
      <c r="A32" s="94">
        <v>3</v>
      </c>
      <c r="B32" s="38"/>
      <c r="C32" s="95" t="s">
        <v>81</v>
      </c>
      <c r="D32" s="24"/>
      <c r="E32" s="103"/>
      <c r="F32" s="66"/>
      <c r="G32" s="63"/>
      <c r="H32" s="47">
        <f t="shared" si="6"/>
        <v>0</v>
      </c>
      <c r="I32" s="63"/>
      <c r="J32" s="63"/>
      <c r="K32" s="48">
        <f t="shared" si="7"/>
        <v>0</v>
      </c>
      <c r="L32" s="49">
        <f t="shared" si="8"/>
        <v>0</v>
      </c>
      <c r="M32" s="47">
        <f t="shared" si="9"/>
        <v>0</v>
      </c>
      <c r="N32" s="47">
        <f t="shared" si="10"/>
        <v>0</v>
      </c>
      <c r="O32" s="47">
        <f t="shared" si="11"/>
        <v>0</v>
      </c>
      <c r="P32" s="48">
        <f t="shared" si="12"/>
        <v>0</v>
      </c>
    </row>
    <row r="33" spans="1:16" ht="10.5" x14ac:dyDescent="0.35">
      <c r="A33" s="37">
        <v>1</v>
      </c>
      <c r="B33" s="38"/>
      <c r="C33" s="93" t="s">
        <v>82</v>
      </c>
      <c r="D33" s="24" t="s">
        <v>63</v>
      </c>
      <c r="E33" s="103">
        <v>0.12</v>
      </c>
      <c r="F33" s="66"/>
      <c r="G33" s="63"/>
      <c r="H33" s="47">
        <f t="shared" si="6"/>
        <v>0</v>
      </c>
      <c r="I33" s="63"/>
      <c r="J33" s="63"/>
      <c r="K33" s="48">
        <f t="shared" si="7"/>
        <v>0</v>
      </c>
      <c r="L33" s="49">
        <f t="shared" si="8"/>
        <v>0</v>
      </c>
      <c r="M33" s="47">
        <f t="shared" si="9"/>
        <v>0</v>
      </c>
      <c r="N33" s="47">
        <f t="shared" si="10"/>
        <v>0</v>
      </c>
      <c r="O33" s="47">
        <f t="shared" si="11"/>
        <v>0</v>
      </c>
      <c r="P33" s="48">
        <f t="shared" si="12"/>
        <v>0</v>
      </c>
    </row>
    <row r="34" spans="1:16" ht="10.5" x14ac:dyDescent="0.35">
      <c r="A34" s="37">
        <v>2</v>
      </c>
      <c r="B34" s="38"/>
      <c r="C34" s="96" t="s">
        <v>83</v>
      </c>
      <c r="D34" s="24" t="s">
        <v>63</v>
      </c>
      <c r="E34" s="103">
        <v>0.15</v>
      </c>
      <c r="F34" s="66"/>
      <c r="G34" s="63"/>
      <c r="H34" s="47">
        <f t="shared" si="6"/>
        <v>0</v>
      </c>
      <c r="I34" s="63"/>
      <c r="J34" s="63"/>
      <c r="K34" s="48">
        <f t="shared" si="7"/>
        <v>0</v>
      </c>
      <c r="L34" s="49">
        <f t="shared" si="8"/>
        <v>0</v>
      </c>
      <c r="M34" s="47">
        <f t="shared" si="9"/>
        <v>0</v>
      </c>
      <c r="N34" s="47">
        <f t="shared" si="10"/>
        <v>0</v>
      </c>
      <c r="O34" s="47">
        <f t="shared" si="11"/>
        <v>0</v>
      </c>
      <c r="P34" s="48">
        <f t="shared" si="12"/>
        <v>0</v>
      </c>
    </row>
    <row r="35" spans="1:16" ht="10.5" x14ac:dyDescent="0.35">
      <c r="A35" s="37">
        <v>3</v>
      </c>
      <c r="B35" s="38"/>
      <c r="C35" s="96" t="s">
        <v>84</v>
      </c>
      <c r="D35" s="24" t="s">
        <v>73</v>
      </c>
      <c r="E35" s="103">
        <v>1</v>
      </c>
      <c r="F35" s="66"/>
      <c r="G35" s="63"/>
      <c r="H35" s="47">
        <f t="shared" si="6"/>
        <v>0</v>
      </c>
      <c r="I35" s="63"/>
      <c r="J35" s="63"/>
      <c r="K35" s="48">
        <f t="shared" si="7"/>
        <v>0</v>
      </c>
      <c r="L35" s="49">
        <f t="shared" si="8"/>
        <v>0</v>
      </c>
      <c r="M35" s="47">
        <f t="shared" si="9"/>
        <v>0</v>
      </c>
      <c r="N35" s="47">
        <f t="shared" si="10"/>
        <v>0</v>
      </c>
      <c r="O35" s="47">
        <f t="shared" si="11"/>
        <v>0</v>
      </c>
      <c r="P35" s="48">
        <f t="shared" si="12"/>
        <v>0</v>
      </c>
    </row>
    <row r="36" spans="1:16" ht="21" x14ac:dyDescent="0.35">
      <c r="A36" s="37">
        <v>4</v>
      </c>
      <c r="B36" s="38"/>
      <c r="C36" s="93" t="s">
        <v>85</v>
      </c>
      <c r="D36" s="24" t="s">
        <v>61</v>
      </c>
      <c r="E36" s="103">
        <v>15.12</v>
      </c>
      <c r="F36" s="66"/>
      <c r="G36" s="63"/>
      <c r="H36" s="47">
        <f t="shared" si="6"/>
        <v>0</v>
      </c>
      <c r="I36" s="63"/>
      <c r="J36" s="63"/>
      <c r="K36" s="48">
        <f t="shared" si="7"/>
        <v>0</v>
      </c>
      <c r="L36" s="49">
        <f t="shared" si="8"/>
        <v>0</v>
      </c>
      <c r="M36" s="47">
        <f t="shared" si="9"/>
        <v>0</v>
      </c>
      <c r="N36" s="47">
        <f t="shared" si="10"/>
        <v>0</v>
      </c>
      <c r="O36" s="47">
        <f t="shared" si="11"/>
        <v>0</v>
      </c>
      <c r="P36" s="48">
        <f t="shared" si="12"/>
        <v>0</v>
      </c>
    </row>
    <row r="37" spans="1:16" ht="20.399999999999999" x14ac:dyDescent="0.35">
      <c r="A37" s="37">
        <v>5</v>
      </c>
      <c r="B37" s="38"/>
      <c r="C37" s="96" t="s">
        <v>86</v>
      </c>
      <c r="D37" s="24" t="s">
        <v>61</v>
      </c>
      <c r="E37" s="103">
        <v>17.39</v>
      </c>
      <c r="F37" s="66"/>
      <c r="G37" s="63"/>
      <c r="H37" s="47">
        <f t="shared" si="6"/>
        <v>0</v>
      </c>
      <c r="I37" s="63"/>
      <c r="J37" s="63"/>
      <c r="K37" s="48">
        <f t="shared" si="7"/>
        <v>0</v>
      </c>
      <c r="L37" s="49">
        <f t="shared" si="8"/>
        <v>0</v>
      </c>
      <c r="M37" s="47">
        <f t="shared" si="9"/>
        <v>0</v>
      </c>
      <c r="N37" s="47">
        <f t="shared" si="10"/>
        <v>0</v>
      </c>
      <c r="O37" s="47">
        <f t="shared" si="11"/>
        <v>0</v>
      </c>
      <c r="P37" s="48">
        <f t="shared" si="12"/>
        <v>0</v>
      </c>
    </row>
    <row r="38" spans="1:16" ht="20.399999999999999" x14ac:dyDescent="0.35">
      <c r="A38" s="37">
        <v>6</v>
      </c>
      <c r="B38" s="38"/>
      <c r="C38" s="96" t="s">
        <v>87</v>
      </c>
      <c r="D38" s="24" t="s">
        <v>61</v>
      </c>
      <c r="E38" s="103">
        <v>17.39</v>
      </c>
      <c r="F38" s="66"/>
      <c r="G38" s="63"/>
      <c r="H38" s="47">
        <f t="shared" si="6"/>
        <v>0</v>
      </c>
      <c r="I38" s="63"/>
      <c r="J38" s="63"/>
      <c r="K38" s="48">
        <f t="shared" si="7"/>
        <v>0</v>
      </c>
      <c r="L38" s="49">
        <f t="shared" si="8"/>
        <v>0</v>
      </c>
      <c r="M38" s="47">
        <f t="shared" si="9"/>
        <v>0</v>
      </c>
      <c r="N38" s="47">
        <f t="shared" si="10"/>
        <v>0</v>
      </c>
      <c r="O38" s="47">
        <f t="shared" si="11"/>
        <v>0</v>
      </c>
      <c r="P38" s="48">
        <f t="shared" si="12"/>
        <v>0</v>
      </c>
    </row>
    <row r="39" spans="1:16" ht="10.5" x14ac:dyDescent="0.35">
      <c r="A39" s="37">
        <v>7</v>
      </c>
      <c r="B39" s="38"/>
      <c r="C39" s="96" t="s">
        <v>88</v>
      </c>
      <c r="D39" s="24" t="s">
        <v>73</v>
      </c>
      <c r="E39" s="103">
        <v>1</v>
      </c>
      <c r="F39" s="66"/>
      <c r="G39" s="63"/>
      <c r="H39" s="47">
        <f t="shared" si="6"/>
        <v>0</v>
      </c>
      <c r="I39" s="63"/>
      <c r="J39" s="63"/>
      <c r="K39" s="48">
        <f t="shared" si="7"/>
        <v>0</v>
      </c>
      <c r="L39" s="49">
        <f t="shared" si="8"/>
        <v>0</v>
      </c>
      <c r="M39" s="47">
        <f t="shared" si="9"/>
        <v>0</v>
      </c>
      <c r="N39" s="47">
        <f t="shared" si="10"/>
        <v>0</v>
      </c>
      <c r="O39" s="47">
        <f t="shared" si="11"/>
        <v>0</v>
      </c>
      <c r="P39" s="48">
        <f t="shared" si="12"/>
        <v>0</v>
      </c>
    </row>
    <row r="40" spans="1:16" ht="10.5" x14ac:dyDescent="0.35">
      <c r="A40" s="37">
        <v>8</v>
      </c>
      <c r="B40" s="38"/>
      <c r="C40" s="93" t="s">
        <v>89</v>
      </c>
      <c r="D40" s="24" t="s">
        <v>61</v>
      </c>
      <c r="E40" s="103">
        <v>15.12</v>
      </c>
      <c r="F40" s="66"/>
      <c r="G40" s="63"/>
      <c r="H40" s="47">
        <f t="shared" si="6"/>
        <v>0</v>
      </c>
      <c r="I40" s="63"/>
      <c r="J40" s="63"/>
      <c r="K40" s="48">
        <f t="shared" si="7"/>
        <v>0</v>
      </c>
      <c r="L40" s="49">
        <f t="shared" si="8"/>
        <v>0</v>
      </c>
      <c r="M40" s="47">
        <f t="shared" si="9"/>
        <v>0</v>
      </c>
      <c r="N40" s="47">
        <f t="shared" si="10"/>
        <v>0</v>
      </c>
      <c r="O40" s="47">
        <f t="shared" si="11"/>
        <v>0</v>
      </c>
      <c r="P40" s="48">
        <f t="shared" si="12"/>
        <v>0</v>
      </c>
    </row>
    <row r="41" spans="1:16" ht="20.399999999999999" x14ac:dyDescent="0.35">
      <c r="A41" s="37">
        <v>9</v>
      </c>
      <c r="B41" s="38"/>
      <c r="C41" s="96" t="s">
        <v>90</v>
      </c>
      <c r="D41" s="24" t="s">
        <v>61</v>
      </c>
      <c r="E41" s="103">
        <v>18.899999999999999</v>
      </c>
      <c r="F41" s="66"/>
      <c r="G41" s="63"/>
      <c r="H41" s="47">
        <f t="shared" si="6"/>
        <v>0</v>
      </c>
      <c r="I41" s="63"/>
      <c r="J41" s="63"/>
      <c r="K41" s="48">
        <f t="shared" si="7"/>
        <v>0</v>
      </c>
      <c r="L41" s="49">
        <f t="shared" si="8"/>
        <v>0</v>
      </c>
      <c r="M41" s="47">
        <f t="shared" si="9"/>
        <v>0</v>
      </c>
      <c r="N41" s="47">
        <f t="shared" si="10"/>
        <v>0</v>
      </c>
      <c r="O41" s="47">
        <f t="shared" si="11"/>
        <v>0</v>
      </c>
      <c r="P41" s="48">
        <f t="shared" si="12"/>
        <v>0</v>
      </c>
    </row>
    <row r="42" spans="1:16" ht="20.399999999999999" x14ac:dyDescent="0.35">
      <c r="A42" s="37">
        <v>10</v>
      </c>
      <c r="B42" s="38"/>
      <c r="C42" s="96" t="s">
        <v>91</v>
      </c>
      <c r="D42" s="24" t="s">
        <v>61</v>
      </c>
      <c r="E42" s="103">
        <v>18.899999999999999</v>
      </c>
      <c r="F42" s="66"/>
      <c r="G42" s="63"/>
      <c r="H42" s="47">
        <f t="shared" si="6"/>
        <v>0</v>
      </c>
      <c r="I42" s="63"/>
      <c r="J42" s="63"/>
      <c r="K42" s="48">
        <f t="shared" si="7"/>
        <v>0</v>
      </c>
      <c r="L42" s="49">
        <f t="shared" si="8"/>
        <v>0</v>
      </c>
      <c r="M42" s="47">
        <f t="shared" si="9"/>
        <v>0</v>
      </c>
      <c r="N42" s="47">
        <f t="shared" si="10"/>
        <v>0</v>
      </c>
      <c r="O42" s="47">
        <f t="shared" si="11"/>
        <v>0</v>
      </c>
      <c r="P42" s="48">
        <f t="shared" si="12"/>
        <v>0</v>
      </c>
    </row>
    <row r="43" spans="1:16" ht="10.5" x14ac:dyDescent="0.35">
      <c r="A43" s="37">
        <v>11</v>
      </c>
      <c r="B43" s="38"/>
      <c r="C43" s="96" t="s">
        <v>92</v>
      </c>
      <c r="D43" s="24" t="s">
        <v>73</v>
      </c>
      <c r="E43" s="103">
        <v>1</v>
      </c>
      <c r="F43" s="66"/>
      <c r="G43" s="63"/>
      <c r="H43" s="47">
        <f t="shared" si="6"/>
        <v>0</v>
      </c>
      <c r="I43" s="63"/>
      <c r="J43" s="63"/>
      <c r="K43" s="48">
        <f t="shared" si="7"/>
        <v>0</v>
      </c>
      <c r="L43" s="49">
        <f t="shared" si="8"/>
        <v>0</v>
      </c>
      <c r="M43" s="47">
        <f t="shared" si="9"/>
        <v>0</v>
      </c>
      <c r="N43" s="47">
        <f t="shared" si="10"/>
        <v>0</v>
      </c>
      <c r="O43" s="47">
        <f t="shared" si="11"/>
        <v>0</v>
      </c>
      <c r="P43" s="48">
        <f t="shared" si="12"/>
        <v>0</v>
      </c>
    </row>
    <row r="44" spans="1:16" ht="10.5" x14ac:dyDescent="0.35">
      <c r="A44" s="37">
        <v>12</v>
      </c>
      <c r="B44" s="38"/>
      <c r="C44" s="93" t="s">
        <v>93</v>
      </c>
      <c r="D44" s="24" t="s">
        <v>94</v>
      </c>
      <c r="E44" s="103">
        <v>22.8</v>
      </c>
      <c r="F44" s="66"/>
      <c r="G44" s="63"/>
      <c r="H44" s="47">
        <f t="shared" si="6"/>
        <v>0</v>
      </c>
      <c r="I44" s="63"/>
      <c r="J44" s="63"/>
      <c r="K44" s="48">
        <f t="shared" si="7"/>
        <v>0</v>
      </c>
      <c r="L44" s="49">
        <f t="shared" si="8"/>
        <v>0</v>
      </c>
      <c r="M44" s="47">
        <f t="shared" si="9"/>
        <v>0</v>
      </c>
      <c r="N44" s="47">
        <f t="shared" si="10"/>
        <v>0</v>
      </c>
      <c r="O44" s="47">
        <f t="shared" si="11"/>
        <v>0</v>
      </c>
      <c r="P44" s="48">
        <f t="shared" si="12"/>
        <v>0</v>
      </c>
    </row>
    <row r="45" spans="1:16" ht="10.5" x14ac:dyDescent="0.35">
      <c r="A45" s="37">
        <v>13</v>
      </c>
      <c r="B45" s="38"/>
      <c r="C45" s="96" t="s">
        <v>95</v>
      </c>
      <c r="D45" s="24" t="s">
        <v>94</v>
      </c>
      <c r="E45" s="103">
        <v>25.08</v>
      </c>
      <c r="F45" s="66"/>
      <c r="G45" s="63"/>
      <c r="H45" s="47">
        <f t="shared" si="6"/>
        <v>0</v>
      </c>
      <c r="I45" s="63"/>
      <c r="J45" s="63"/>
      <c r="K45" s="48">
        <f t="shared" si="7"/>
        <v>0</v>
      </c>
      <c r="L45" s="49">
        <f t="shared" si="8"/>
        <v>0</v>
      </c>
      <c r="M45" s="47">
        <f t="shared" si="9"/>
        <v>0</v>
      </c>
      <c r="N45" s="47">
        <f t="shared" si="10"/>
        <v>0</v>
      </c>
      <c r="O45" s="47">
        <f t="shared" si="11"/>
        <v>0</v>
      </c>
      <c r="P45" s="48">
        <f t="shared" si="12"/>
        <v>0</v>
      </c>
    </row>
    <row r="46" spans="1:16" ht="10.5" x14ac:dyDescent="0.35">
      <c r="A46" s="37">
        <v>14</v>
      </c>
      <c r="B46" s="38"/>
      <c r="C46" s="96" t="s">
        <v>88</v>
      </c>
      <c r="D46" s="24" t="s">
        <v>73</v>
      </c>
      <c r="E46" s="103">
        <v>1</v>
      </c>
      <c r="F46" s="66"/>
      <c r="G46" s="63"/>
      <c r="H46" s="47">
        <f t="shared" si="6"/>
        <v>0</v>
      </c>
      <c r="I46" s="63"/>
      <c r="J46" s="63"/>
      <c r="K46" s="48">
        <f t="shared" si="7"/>
        <v>0</v>
      </c>
      <c r="L46" s="49">
        <f t="shared" si="8"/>
        <v>0</v>
      </c>
      <c r="M46" s="47">
        <f t="shared" si="9"/>
        <v>0</v>
      </c>
      <c r="N46" s="47">
        <f t="shared" si="10"/>
        <v>0</v>
      </c>
      <c r="O46" s="47">
        <f t="shared" si="11"/>
        <v>0</v>
      </c>
      <c r="P46" s="48">
        <f t="shared" si="12"/>
        <v>0</v>
      </c>
    </row>
    <row r="47" spans="1:16" ht="10.5" x14ac:dyDescent="0.35">
      <c r="A47" s="37">
        <v>15</v>
      </c>
      <c r="B47" s="38"/>
      <c r="C47" s="93" t="s">
        <v>96</v>
      </c>
      <c r="D47" s="24" t="s">
        <v>94</v>
      </c>
      <c r="E47" s="103">
        <v>15.8</v>
      </c>
      <c r="F47" s="66"/>
      <c r="G47" s="63"/>
      <c r="H47" s="47">
        <f t="shared" si="6"/>
        <v>0</v>
      </c>
      <c r="I47" s="63"/>
      <c r="J47" s="63"/>
      <c r="K47" s="48">
        <f t="shared" si="7"/>
        <v>0</v>
      </c>
      <c r="L47" s="49">
        <f t="shared" si="8"/>
        <v>0</v>
      </c>
      <c r="M47" s="47">
        <f t="shared" si="9"/>
        <v>0</v>
      </c>
      <c r="N47" s="47">
        <f t="shared" si="10"/>
        <v>0</v>
      </c>
      <c r="O47" s="47">
        <f t="shared" si="11"/>
        <v>0</v>
      </c>
      <c r="P47" s="48">
        <f t="shared" si="12"/>
        <v>0</v>
      </c>
    </row>
    <row r="48" spans="1:16" ht="20.399999999999999" x14ac:dyDescent="0.35">
      <c r="A48" s="37">
        <v>16</v>
      </c>
      <c r="B48" s="38"/>
      <c r="C48" s="96" t="s">
        <v>97</v>
      </c>
      <c r="D48" s="24" t="s">
        <v>94</v>
      </c>
      <c r="E48" s="103">
        <v>18.170000000000002</v>
      </c>
      <c r="F48" s="66"/>
      <c r="G48" s="63"/>
      <c r="H48" s="47">
        <f t="shared" si="6"/>
        <v>0</v>
      </c>
      <c r="I48" s="63"/>
      <c r="J48" s="63"/>
      <c r="K48" s="48">
        <f t="shared" si="7"/>
        <v>0</v>
      </c>
      <c r="L48" s="49">
        <f t="shared" si="8"/>
        <v>0</v>
      </c>
      <c r="M48" s="47">
        <f t="shared" si="9"/>
        <v>0</v>
      </c>
      <c r="N48" s="47">
        <f t="shared" si="10"/>
        <v>0</v>
      </c>
      <c r="O48" s="47">
        <f t="shared" si="11"/>
        <v>0</v>
      </c>
      <c r="P48" s="48">
        <f t="shared" si="12"/>
        <v>0</v>
      </c>
    </row>
    <row r="49" spans="1:16" ht="10.5" x14ac:dyDescent="0.35">
      <c r="A49" s="37">
        <v>17</v>
      </c>
      <c r="B49" s="38"/>
      <c r="C49" s="96" t="s">
        <v>84</v>
      </c>
      <c r="D49" s="24" t="s">
        <v>98</v>
      </c>
      <c r="E49" s="103">
        <v>1</v>
      </c>
      <c r="F49" s="66"/>
      <c r="G49" s="63"/>
      <c r="H49" s="47">
        <f t="shared" si="6"/>
        <v>0</v>
      </c>
      <c r="I49" s="63"/>
      <c r="J49" s="63"/>
      <c r="K49" s="48">
        <f t="shared" si="7"/>
        <v>0</v>
      </c>
      <c r="L49" s="49">
        <f t="shared" si="8"/>
        <v>0</v>
      </c>
      <c r="M49" s="47">
        <f t="shared" si="9"/>
        <v>0</v>
      </c>
      <c r="N49" s="47">
        <f t="shared" si="10"/>
        <v>0</v>
      </c>
      <c r="O49" s="47">
        <f t="shared" si="11"/>
        <v>0</v>
      </c>
      <c r="P49" s="48">
        <f t="shared" si="12"/>
        <v>0</v>
      </c>
    </row>
    <row r="50" spans="1:16" ht="10.5" x14ac:dyDescent="0.35">
      <c r="A50" s="94">
        <v>4</v>
      </c>
      <c r="B50" s="38"/>
      <c r="C50" s="95" t="s">
        <v>99</v>
      </c>
      <c r="D50" s="24"/>
      <c r="E50" s="103"/>
      <c r="F50" s="66"/>
      <c r="G50" s="63"/>
      <c r="H50" s="47">
        <f t="shared" si="6"/>
        <v>0</v>
      </c>
      <c r="I50" s="63"/>
      <c r="J50" s="63"/>
      <c r="K50" s="48">
        <f t="shared" si="7"/>
        <v>0</v>
      </c>
      <c r="L50" s="49">
        <f t="shared" si="8"/>
        <v>0</v>
      </c>
      <c r="M50" s="47">
        <f t="shared" si="9"/>
        <v>0</v>
      </c>
      <c r="N50" s="47">
        <f t="shared" si="10"/>
        <v>0</v>
      </c>
      <c r="O50" s="47">
        <f t="shared" si="11"/>
        <v>0</v>
      </c>
      <c r="P50" s="48">
        <f t="shared" si="12"/>
        <v>0</v>
      </c>
    </row>
    <row r="51" spans="1:16" ht="21" x14ac:dyDescent="0.35">
      <c r="A51" s="37">
        <v>1</v>
      </c>
      <c r="B51" s="38"/>
      <c r="C51" s="93" t="s">
        <v>100</v>
      </c>
      <c r="D51" s="24" t="s">
        <v>63</v>
      </c>
      <c r="E51" s="103">
        <v>7.06</v>
      </c>
      <c r="F51" s="66"/>
      <c r="G51" s="63"/>
      <c r="H51" s="47">
        <f t="shared" si="6"/>
        <v>0</v>
      </c>
      <c r="I51" s="63"/>
      <c r="J51" s="63"/>
      <c r="K51" s="48">
        <f t="shared" si="7"/>
        <v>0</v>
      </c>
      <c r="L51" s="49">
        <f t="shared" si="8"/>
        <v>0</v>
      </c>
      <c r="M51" s="47">
        <f t="shared" si="9"/>
        <v>0</v>
      </c>
      <c r="N51" s="47">
        <f t="shared" si="10"/>
        <v>0</v>
      </c>
      <c r="O51" s="47">
        <f t="shared" si="11"/>
        <v>0</v>
      </c>
      <c r="P51" s="48">
        <f t="shared" si="12"/>
        <v>0</v>
      </c>
    </row>
    <row r="52" spans="1:16" ht="10.5" x14ac:dyDescent="0.35">
      <c r="A52" s="37">
        <v>2</v>
      </c>
      <c r="B52" s="38"/>
      <c r="C52" s="96" t="s">
        <v>101</v>
      </c>
      <c r="D52" s="24" t="s">
        <v>63</v>
      </c>
      <c r="E52" s="103">
        <v>8.4700000000000006</v>
      </c>
      <c r="F52" s="66"/>
      <c r="G52" s="63"/>
      <c r="H52" s="47">
        <f t="shared" si="6"/>
        <v>0</v>
      </c>
      <c r="I52" s="63"/>
      <c r="J52" s="63"/>
      <c r="K52" s="48">
        <f t="shared" si="7"/>
        <v>0</v>
      </c>
      <c r="L52" s="49">
        <f t="shared" si="8"/>
        <v>0</v>
      </c>
      <c r="M52" s="47">
        <f t="shared" si="9"/>
        <v>0</v>
      </c>
      <c r="N52" s="47">
        <f t="shared" si="10"/>
        <v>0</v>
      </c>
      <c r="O52" s="47">
        <f t="shared" si="11"/>
        <v>0</v>
      </c>
      <c r="P52" s="48">
        <f t="shared" si="12"/>
        <v>0</v>
      </c>
    </row>
    <row r="53" spans="1:16" ht="21" x14ac:dyDescent="0.35">
      <c r="A53" s="37">
        <v>3</v>
      </c>
      <c r="B53" s="38"/>
      <c r="C53" s="93" t="s">
        <v>102</v>
      </c>
      <c r="D53" s="24" t="s">
        <v>63</v>
      </c>
      <c r="E53" s="103">
        <v>1.44</v>
      </c>
      <c r="F53" s="66"/>
      <c r="G53" s="63"/>
      <c r="H53" s="47">
        <f t="shared" si="6"/>
        <v>0</v>
      </c>
      <c r="I53" s="63"/>
      <c r="J53" s="63"/>
      <c r="K53" s="48">
        <f t="shared" si="7"/>
        <v>0</v>
      </c>
      <c r="L53" s="49">
        <f t="shared" si="8"/>
        <v>0</v>
      </c>
      <c r="M53" s="47">
        <f t="shared" si="9"/>
        <v>0</v>
      </c>
      <c r="N53" s="47">
        <f t="shared" si="10"/>
        <v>0</v>
      </c>
      <c r="O53" s="47">
        <f t="shared" si="11"/>
        <v>0</v>
      </c>
      <c r="P53" s="48">
        <f t="shared" si="12"/>
        <v>0</v>
      </c>
    </row>
    <row r="54" spans="1:16" ht="10.5" x14ac:dyDescent="0.35">
      <c r="A54" s="37">
        <v>4</v>
      </c>
      <c r="B54" s="38"/>
      <c r="C54" s="96" t="s">
        <v>103</v>
      </c>
      <c r="D54" s="24" t="s">
        <v>63</v>
      </c>
      <c r="E54" s="103">
        <v>1.73</v>
      </c>
      <c r="F54" s="66"/>
      <c r="G54" s="63"/>
      <c r="H54" s="47">
        <f t="shared" si="6"/>
        <v>0</v>
      </c>
      <c r="I54" s="63"/>
      <c r="J54" s="63"/>
      <c r="K54" s="48">
        <f t="shared" si="7"/>
        <v>0</v>
      </c>
      <c r="L54" s="49">
        <f t="shared" si="8"/>
        <v>0</v>
      </c>
      <c r="M54" s="47">
        <f t="shared" si="9"/>
        <v>0</v>
      </c>
      <c r="N54" s="47">
        <f t="shared" si="10"/>
        <v>0</v>
      </c>
      <c r="O54" s="47">
        <f t="shared" si="11"/>
        <v>0</v>
      </c>
      <c r="P54" s="48">
        <f t="shared" si="12"/>
        <v>0</v>
      </c>
    </row>
    <row r="55" spans="1:16" ht="21" x14ac:dyDescent="0.35">
      <c r="A55" s="37">
        <v>5</v>
      </c>
      <c r="B55" s="38"/>
      <c r="C55" s="93" t="s">
        <v>104</v>
      </c>
      <c r="D55" s="24" t="s">
        <v>63</v>
      </c>
      <c r="E55" s="103">
        <v>0.36</v>
      </c>
      <c r="F55" s="66"/>
      <c r="G55" s="63"/>
      <c r="H55" s="47">
        <f t="shared" si="6"/>
        <v>0</v>
      </c>
      <c r="I55" s="63"/>
      <c r="J55" s="63"/>
      <c r="K55" s="48">
        <f t="shared" si="7"/>
        <v>0</v>
      </c>
      <c r="L55" s="49">
        <f t="shared" si="8"/>
        <v>0</v>
      </c>
      <c r="M55" s="47">
        <f t="shared" si="9"/>
        <v>0</v>
      </c>
      <c r="N55" s="47">
        <f t="shared" si="10"/>
        <v>0</v>
      </c>
      <c r="O55" s="47">
        <f t="shared" si="11"/>
        <v>0</v>
      </c>
      <c r="P55" s="48">
        <f t="shared" si="12"/>
        <v>0</v>
      </c>
    </row>
    <row r="56" spans="1:16" ht="20.399999999999999" x14ac:dyDescent="0.35">
      <c r="A56" s="37">
        <v>6</v>
      </c>
      <c r="B56" s="38"/>
      <c r="C56" s="96" t="s">
        <v>105</v>
      </c>
      <c r="D56" s="24" t="s">
        <v>63</v>
      </c>
      <c r="E56" s="103">
        <v>0.43</v>
      </c>
      <c r="F56" s="66"/>
      <c r="G56" s="63"/>
      <c r="H56" s="47">
        <f t="shared" si="6"/>
        <v>0</v>
      </c>
      <c r="I56" s="63"/>
      <c r="J56" s="63"/>
      <c r="K56" s="48">
        <f t="shared" si="7"/>
        <v>0</v>
      </c>
      <c r="L56" s="49">
        <f t="shared" si="8"/>
        <v>0</v>
      </c>
      <c r="M56" s="47">
        <f t="shared" si="9"/>
        <v>0</v>
      </c>
      <c r="N56" s="47">
        <f t="shared" si="10"/>
        <v>0</v>
      </c>
      <c r="O56" s="47">
        <f t="shared" si="11"/>
        <v>0</v>
      </c>
      <c r="P56" s="48">
        <f t="shared" si="12"/>
        <v>0</v>
      </c>
    </row>
    <row r="57" spans="1:16" ht="10.5" x14ac:dyDescent="0.35">
      <c r="A57" s="37">
        <v>7</v>
      </c>
      <c r="B57" s="38"/>
      <c r="C57" s="93" t="s">
        <v>106</v>
      </c>
      <c r="D57" s="24" t="s">
        <v>61</v>
      </c>
      <c r="E57" s="103">
        <v>8.06</v>
      </c>
      <c r="F57" s="66"/>
      <c r="G57" s="63"/>
      <c r="H57" s="47">
        <f t="shared" si="6"/>
        <v>0</v>
      </c>
      <c r="I57" s="63"/>
      <c r="J57" s="63"/>
      <c r="K57" s="48">
        <f t="shared" si="7"/>
        <v>0</v>
      </c>
      <c r="L57" s="49">
        <f t="shared" si="8"/>
        <v>0</v>
      </c>
      <c r="M57" s="47">
        <f t="shared" si="9"/>
        <v>0</v>
      </c>
      <c r="N57" s="47">
        <f t="shared" si="10"/>
        <v>0</v>
      </c>
      <c r="O57" s="47">
        <f t="shared" si="11"/>
        <v>0</v>
      </c>
      <c r="P57" s="48">
        <f t="shared" si="12"/>
        <v>0</v>
      </c>
    </row>
    <row r="58" spans="1:16" ht="10.5" x14ac:dyDescent="0.35">
      <c r="A58" s="37">
        <v>8</v>
      </c>
      <c r="B58" s="38"/>
      <c r="C58" s="96" t="s">
        <v>107</v>
      </c>
      <c r="D58" s="24" t="s">
        <v>61</v>
      </c>
      <c r="E58" s="103">
        <v>8.8699999999999992</v>
      </c>
      <c r="F58" s="66"/>
      <c r="G58" s="63"/>
      <c r="H58" s="47">
        <f t="shared" si="6"/>
        <v>0</v>
      </c>
      <c r="I58" s="63"/>
      <c r="J58" s="63"/>
      <c r="K58" s="48">
        <f t="shared" si="7"/>
        <v>0</v>
      </c>
      <c r="L58" s="49">
        <f t="shared" si="8"/>
        <v>0</v>
      </c>
      <c r="M58" s="47">
        <f t="shared" si="9"/>
        <v>0</v>
      </c>
      <c r="N58" s="47">
        <f t="shared" si="10"/>
        <v>0</v>
      </c>
      <c r="O58" s="47">
        <f t="shared" si="11"/>
        <v>0</v>
      </c>
      <c r="P58" s="48">
        <f t="shared" si="12"/>
        <v>0</v>
      </c>
    </row>
    <row r="59" spans="1:16" ht="21" x14ac:dyDescent="0.35">
      <c r="A59" s="37">
        <v>9</v>
      </c>
      <c r="B59" s="38"/>
      <c r="C59" s="93" t="s">
        <v>108</v>
      </c>
      <c r="D59" s="24" t="s">
        <v>94</v>
      </c>
      <c r="E59" s="103">
        <v>7.2</v>
      </c>
      <c r="F59" s="66"/>
      <c r="G59" s="63"/>
      <c r="H59" s="47">
        <f t="shared" si="6"/>
        <v>0</v>
      </c>
      <c r="I59" s="63"/>
      <c r="J59" s="63"/>
      <c r="K59" s="48">
        <f t="shared" si="7"/>
        <v>0</v>
      </c>
      <c r="L59" s="49">
        <f t="shared" si="8"/>
        <v>0</v>
      </c>
      <c r="M59" s="47">
        <f t="shared" si="9"/>
        <v>0</v>
      </c>
      <c r="N59" s="47">
        <f t="shared" si="10"/>
        <v>0</v>
      </c>
      <c r="O59" s="47">
        <f t="shared" si="11"/>
        <v>0</v>
      </c>
      <c r="P59" s="48">
        <f t="shared" si="12"/>
        <v>0</v>
      </c>
    </row>
    <row r="60" spans="1:16" ht="10.5" x14ac:dyDescent="0.35">
      <c r="A60" s="37">
        <v>10</v>
      </c>
      <c r="B60" s="38"/>
      <c r="C60" s="96" t="s">
        <v>109</v>
      </c>
      <c r="D60" s="24" t="s">
        <v>63</v>
      </c>
      <c r="E60" s="103">
        <v>0.28999999999999998</v>
      </c>
      <c r="F60" s="66"/>
      <c r="G60" s="63"/>
      <c r="H60" s="47">
        <f t="shared" si="6"/>
        <v>0</v>
      </c>
      <c r="I60" s="63"/>
      <c r="J60" s="63"/>
      <c r="K60" s="48">
        <f t="shared" si="7"/>
        <v>0</v>
      </c>
      <c r="L60" s="49">
        <f t="shared" si="8"/>
        <v>0</v>
      </c>
      <c r="M60" s="47">
        <f t="shared" si="9"/>
        <v>0</v>
      </c>
      <c r="N60" s="47">
        <f t="shared" si="10"/>
        <v>0</v>
      </c>
      <c r="O60" s="47">
        <f t="shared" si="11"/>
        <v>0</v>
      </c>
      <c r="P60" s="48">
        <f t="shared" si="12"/>
        <v>0</v>
      </c>
    </row>
    <row r="61" spans="1:16" ht="10.8" thickBot="1" x14ac:dyDescent="0.4">
      <c r="A61" s="37">
        <v>11</v>
      </c>
      <c r="B61" s="38"/>
      <c r="C61" s="96" t="s">
        <v>110</v>
      </c>
      <c r="D61" s="24" t="s">
        <v>94</v>
      </c>
      <c r="E61" s="103">
        <v>7.92</v>
      </c>
      <c r="F61" s="66"/>
      <c r="G61" s="63"/>
      <c r="H61" s="47">
        <f t="shared" si="6"/>
        <v>0</v>
      </c>
      <c r="I61" s="63"/>
      <c r="J61" s="63"/>
      <c r="K61" s="48">
        <f t="shared" si="7"/>
        <v>0</v>
      </c>
      <c r="L61" s="49">
        <f t="shared" si="8"/>
        <v>0</v>
      </c>
      <c r="M61" s="47">
        <f t="shared" si="9"/>
        <v>0</v>
      </c>
      <c r="N61" s="47">
        <f t="shared" si="10"/>
        <v>0</v>
      </c>
      <c r="O61" s="47">
        <f t="shared" si="11"/>
        <v>0</v>
      </c>
      <c r="P61" s="48">
        <f t="shared" si="12"/>
        <v>0</v>
      </c>
    </row>
    <row r="62" spans="1:16" ht="10.8" thickBot="1" x14ac:dyDescent="0.45">
      <c r="A62" s="171" t="s">
        <v>433</v>
      </c>
      <c r="B62" s="172"/>
      <c r="C62" s="172"/>
      <c r="D62" s="172"/>
      <c r="E62" s="172"/>
      <c r="F62" s="172"/>
      <c r="G62" s="172"/>
      <c r="H62" s="172"/>
      <c r="I62" s="172"/>
      <c r="J62" s="172"/>
      <c r="K62" s="173"/>
      <c r="L62" s="67">
        <f>SUM(L14:L61)</f>
        <v>0</v>
      </c>
      <c r="M62" s="68">
        <f>SUM(M14:M61)</f>
        <v>0</v>
      </c>
      <c r="N62" s="68">
        <f>SUM(N14:N61)</f>
        <v>0</v>
      </c>
      <c r="O62" s="68">
        <f>SUM(O14:O61)</f>
        <v>0</v>
      </c>
      <c r="P62" s="69">
        <f>SUM(P14:P61)</f>
        <v>0</v>
      </c>
    </row>
    <row r="63" spans="1:16" x14ac:dyDescent="0.3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3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35">
      <c r="A65" s="1" t="s">
        <v>18</v>
      </c>
      <c r="B65" s="17"/>
      <c r="C65" s="170">
        <f>'Kops a'!C33:H33</f>
        <v>0</v>
      </c>
      <c r="D65" s="170"/>
      <c r="E65" s="170"/>
      <c r="F65" s="170"/>
      <c r="G65" s="170"/>
      <c r="H65" s="170"/>
      <c r="I65" s="17"/>
      <c r="J65" s="17"/>
      <c r="K65" s="17"/>
      <c r="L65" s="17"/>
      <c r="M65" s="17"/>
      <c r="N65" s="17"/>
      <c r="O65" s="17"/>
      <c r="P65" s="17"/>
    </row>
    <row r="66" spans="1:16" x14ac:dyDescent="0.35">
      <c r="A66" s="17"/>
      <c r="B66" s="17"/>
      <c r="C66" s="106" t="s">
        <v>19</v>
      </c>
      <c r="D66" s="106"/>
      <c r="E66" s="106"/>
      <c r="F66" s="106"/>
      <c r="G66" s="106"/>
      <c r="H66" s="106"/>
      <c r="I66" s="17"/>
      <c r="J66" s="17"/>
      <c r="K66" s="17"/>
      <c r="L66" s="17"/>
      <c r="M66" s="17"/>
      <c r="N66" s="17"/>
      <c r="O66" s="17"/>
      <c r="P66" s="17"/>
    </row>
    <row r="67" spans="1:16" x14ac:dyDescent="0.3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35">
      <c r="A68" s="85" t="str">
        <f>'Kops a'!A36</f>
        <v>Tāme sastādīta</v>
      </c>
      <c r="B68" s="50"/>
      <c r="C68" s="50"/>
      <c r="D68" s="50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3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35">
      <c r="A70" s="1" t="s">
        <v>43</v>
      </c>
      <c r="B70" s="17"/>
      <c r="C70" s="170">
        <f>'Kops a'!C38:H38</f>
        <v>0</v>
      </c>
      <c r="D70" s="170"/>
      <c r="E70" s="170"/>
      <c r="F70" s="170"/>
      <c r="G70" s="170"/>
      <c r="H70" s="170"/>
      <c r="I70" s="17"/>
      <c r="J70" s="17"/>
      <c r="K70" s="17"/>
      <c r="L70" s="17"/>
      <c r="M70" s="17"/>
      <c r="N70" s="17"/>
      <c r="O70" s="17"/>
      <c r="P70" s="17"/>
    </row>
    <row r="71" spans="1:16" x14ac:dyDescent="0.35">
      <c r="A71" s="17"/>
      <c r="B71" s="17"/>
      <c r="C71" s="106" t="s">
        <v>19</v>
      </c>
      <c r="D71" s="106"/>
      <c r="E71" s="106"/>
      <c r="F71" s="106"/>
      <c r="G71" s="106"/>
      <c r="H71" s="106"/>
      <c r="I71" s="17"/>
      <c r="J71" s="17"/>
      <c r="K71" s="17"/>
      <c r="L71" s="17"/>
      <c r="M71" s="17"/>
      <c r="N71" s="17"/>
      <c r="O71" s="17"/>
      <c r="P71" s="17"/>
    </row>
    <row r="72" spans="1:16" x14ac:dyDescent="0.3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35">
      <c r="A73" s="85" t="s">
        <v>111</v>
      </c>
      <c r="B73" s="50"/>
      <c r="C73" s="89">
        <f>'Kops a'!C41</f>
        <v>0</v>
      </c>
      <c r="D73" s="50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3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</sheetData>
  <mergeCells count="22">
    <mergeCell ref="E12:E13"/>
    <mergeCell ref="C70:H70"/>
    <mergeCell ref="C71:H71"/>
    <mergeCell ref="C65:H65"/>
    <mergeCell ref="C66:H66"/>
    <mergeCell ref="A62:K62"/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A14:G61 I14:J61">
    <cfRule type="cellIs" dxfId="157" priority="22" operator="equal">
      <formula>0</formula>
    </cfRule>
  </conditionalFormatting>
  <conditionalFormatting sqref="N9:O9 K14:P61 H14:H61">
    <cfRule type="cellIs" dxfId="156" priority="20" operator="equal">
      <formula>0</formula>
    </cfRule>
  </conditionalFormatting>
  <conditionalFormatting sqref="C2:I2">
    <cfRule type="cellIs" dxfId="155" priority="17" operator="equal">
      <formula>0</formula>
    </cfRule>
  </conditionalFormatting>
  <conditionalFormatting sqref="O10:P10">
    <cfRule type="cellIs" dxfId="154" priority="16" operator="equal">
      <formula>"20__. gada __. _________"</formula>
    </cfRule>
  </conditionalFormatting>
  <conditionalFormatting sqref="A62:K62">
    <cfRule type="containsText" dxfId="153" priority="14" operator="containsText" text="Tiešās izmaksas kopā, t. sk. darba devēja sociālais nodoklis __.__% ">
      <formula>NOT(ISERROR(SEARCH("Tiešās izmaksas kopā, t. sk. darba devēja sociālais nodoklis __.__% ",A62)))</formula>
    </cfRule>
  </conditionalFormatting>
  <conditionalFormatting sqref="C70:H70">
    <cfRule type="cellIs" dxfId="152" priority="11" operator="equal">
      <formula>0</formula>
    </cfRule>
  </conditionalFormatting>
  <conditionalFormatting sqref="C65:H65">
    <cfRule type="cellIs" dxfId="151" priority="10" operator="equal">
      <formula>0</formula>
    </cfRule>
  </conditionalFormatting>
  <conditionalFormatting sqref="L62:P62">
    <cfRule type="cellIs" dxfId="150" priority="9" operator="equal">
      <formula>0</formula>
    </cfRule>
  </conditionalFormatting>
  <conditionalFormatting sqref="C4:I4">
    <cfRule type="cellIs" dxfId="149" priority="8" operator="equal">
      <formula>0</formula>
    </cfRule>
  </conditionalFormatting>
  <conditionalFormatting sqref="D5:L8">
    <cfRule type="cellIs" dxfId="148" priority="6" operator="equal">
      <formula>0</formula>
    </cfRule>
  </conditionalFormatting>
  <conditionalFormatting sqref="C70:H70 C73 C65:H65">
    <cfRule type="cellIs" dxfId="147" priority="5" operator="equal">
      <formula>0</formula>
    </cfRule>
  </conditionalFormatting>
  <conditionalFormatting sqref="D1">
    <cfRule type="cellIs" dxfId="146" priority="4" operator="equal">
      <formula>0</formula>
    </cfRule>
  </conditionalFormatting>
  <conditionalFormatting sqref="A9">
    <cfRule type="containsText" dxfId="145" priority="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BC596309-6EE4-47E0-A590-F3D2F6DA868B}">
            <xm:f>NOT(ISERROR(SEARCH("Tāme sastādīta ____. gada ___. ______________",A68)))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A68</xm:sqref>
        </x14:conditionalFormatting>
        <x14:conditionalFormatting xmlns:xm="http://schemas.microsoft.com/office/excel/2006/main">
          <x14:cfRule type="containsText" priority="12" operator="containsText" id="{A5053C80-E745-4777-A201-BBBD02E74FC0}">
            <xm:f>NOT(ISERROR(SEARCH("Sertifikāta Nr. _________________________________",A73)))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P114"/>
  <sheetViews>
    <sheetView workbookViewId="0">
      <selection activeCell="C21" sqref="C21"/>
    </sheetView>
  </sheetViews>
  <sheetFormatPr defaultColWidth="9.15625" defaultRowHeight="10.199999999999999" x14ac:dyDescent="0.35"/>
  <cols>
    <col min="1" max="1" width="4.578125" style="1" customWidth="1"/>
    <col min="2" max="2" width="5.26171875" style="1" customWidth="1"/>
    <col min="3" max="3" width="38.41796875" style="1" customWidth="1"/>
    <col min="4" max="4" width="5.83984375" style="1" customWidth="1"/>
    <col min="5" max="5" width="8.68359375" style="1" customWidth="1"/>
    <col min="6" max="6" width="5.41796875" style="1" customWidth="1"/>
    <col min="7" max="7" width="4.83984375" style="1" customWidth="1"/>
    <col min="8" max="10" width="6.68359375" style="1" customWidth="1"/>
    <col min="11" max="11" width="7" style="1" customWidth="1"/>
    <col min="12" max="15" width="7.68359375" style="1" customWidth="1"/>
    <col min="16" max="16" width="9" style="1" customWidth="1"/>
    <col min="17" max="16384" width="9.15625" style="1"/>
  </cols>
  <sheetData>
    <row r="1" spans="1:16" x14ac:dyDescent="0.35">
      <c r="A1" s="23"/>
      <c r="B1" s="23"/>
      <c r="C1" s="26" t="s">
        <v>44</v>
      </c>
      <c r="D1" s="51">
        <f>'Kops a'!A16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ht="10.5" x14ac:dyDescent="0.35">
      <c r="A2" s="28"/>
      <c r="B2" s="28"/>
      <c r="C2" s="154" t="s">
        <v>112</v>
      </c>
      <c r="D2" s="154"/>
      <c r="E2" s="154"/>
      <c r="F2" s="154"/>
      <c r="G2" s="154"/>
      <c r="H2" s="154"/>
      <c r="I2" s="154"/>
      <c r="J2" s="28"/>
    </row>
    <row r="3" spans="1:16" ht="10.5" x14ac:dyDescent="0.35">
      <c r="A3" s="29"/>
      <c r="B3" s="29"/>
      <c r="C3" s="115" t="s">
        <v>23</v>
      </c>
      <c r="D3" s="115"/>
      <c r="E3" s="115"/>
      <c r="F3" s="115"/>
      <c r="G3" s="115"/>
      <c r="H3" s="115"/>
      <c r="I3" s="115"/>
      <c r="J3" s="29"/>
    </row>
    <row r="4" spans="1:16" ht="10.5" x14ac:dyDescent="0.35">
      <c r="A4" s="29"/>
      <c r="B4" s="29"/>
      <c r="C4" s="155" t="s">
        <v>5</v>
      </c>
      <c r="D4" s="155"/>
      <c r="E4" s="155"/>
      <c r="F4" s="155"/>
      <c r="G4" s="155"/>
      <c r="H4" s="155"/>
      <c r="I4" s="155"/>
      <c r="J4" s="29"/>
    </row>
    <row r="5" spans="1:16" x14ac:dyDescent="0.35">
      <c r="A5" s="23"/>
      <c r="B5" s="23"/>
      <c r="C5" s="26" t="s">
        <v>6</v>
      </c>
      <c r="D5" s="167" t="str">
        <f>'Kops a'!D6</f>
        <v>Daudzdzīvokļu dzīvojamās mājas vienkāršotas fasādes atjaunošana</v>
      </c>
      <c r="E5" s="167"/>
      <c r="F5" s="167"/>
      <c r="G5" s="167"/>
      <c r="H5" s="167"/>
      <c r="I5" s="167"/>
      <c r="J5" s="167"/>
      <c r="K5" s="167"/>
      <c r="L5" s="167"/>
      <c r="M5" s="17"/>
      <c r="N5" s="17"/>
      <c r="O5" s="17"/>
      <c r="P5" s="17"/>
    </row>
    <row r="6" spans="1:16" ht="25" customHeight="1" x14ac:dyDescent="0.35">
      <c r="A6" s="23"/>
      <c r="B6" s="23"/>
      <c r="C6" s="26" t="s">
        <v>8</v>
      </c>
      <c r="D6" s="167" t="str">
        <f>'Kops a'!D7</f>
        <v>Daudzdzīvokļu dzīvojamās mājas, Kooperatīva ielā 10, Jelgavā vienkāršotas fasādes atjaunošana</v>
      </c>
      <c r="E6" s="167"/>
      <c r="F6" s="167"/>
      <c r="G6" s="167"/>
      <c r="H6" s="167"/>
      <c r="I6" s="167"/>
      <c r="J6" s="167"/>
      <c r="K6" s="167"/>
      <c r="L6" s="167"/>
      <c r="M6" s="17"/>
      <c r="N6" s="17"/>
      <c r="O6" s="17"/>
      <c r="P6" s="17"/>
    </row>
    <row r="7" spans="1:16" x14ac:dyDescent="0.35">
      <c r="A7" s="23"/>
      <c r="B7" s="23"/>
      <c r="C7" s="26" t="s">
        <v>10</v>
      </c>
      <c r="D7" s="167" t="str">
        <f>'Kops a'!D8</f>
        <v>Kooperatīva iela 10, Jelgava</v>
      </c>
      <c r="E7" s="167"/>
      <c r="F7" s="167"/>
      <c r="G7" s="167"/>
      <c r="H7" s="167"/>
      <c r="I7" s="167"/>
      <c r="J7" s="167"/>
      <c r="K7" s="167"/>
      <c r="L7" s="167"/>
      <c r="M7" s="17"/>
      <c r="N7" s="17"/>
      <c r="O7" s="17"/>
      <c r="P7" s="17"/>
    </row>
    <row r="8" spans="1:16" x14ac:dyDescent="0.35">
      <c r="A8" s="23"/>
      <c r="B8" s="23"/>
      <c r="C8" s="4" t="s">
        <v>26</v>
      </c>
      <c r="D8" s="167">
        <f>'Kops a'!D9</f>
        <v>0</v>
      </c>
      <c r="E8" s="167"/>
      <c r="F8" s="167"/>
      <c r="G8" s="167"/>
      <c r="H8" s="167"/>
      <c r="I8" s="167"/>
      <c r="J8" s="167"/>
      <c r="K8" s="167"/>
      <c r="L8" s="167"/>
      <c r="M8" s="17"/>
      <c r="N8" s="17"/>
      <c r="O8" s="17"/>
      <c r="P8" s="17"/>
    </row>
    <row r="9" spans="1:16" ht="11.25" customHeight="1" x14ac:dyDescent="0.35">
      <c r="A9" s="153" t="s">
        <v>434</v>
      </c>
      <c r="B9" s="153"/>
      <c r="C9" s="153"/>
      <c r="D9" s="153"/>
      <c r="E9" s="153"/>
      <c r="F9" s="153"/>
      <c r="G9" s="153"/>
      <c r="H9" s="153"/>
      <c r="I9" s="153"/>
      <c r="J9" s="159" t="s">
        <v>46</v>
      </c>
      <c r="K9" s="159"/>
      <c r="L9" s="159"/>
      <c r="M9" s="159"/>
      <c r="N9" s="166">
        <f>P102</f>
        <v>0</v>
      </c>
      <c r="O9" s="166"/>
      <c r="P9" s="30"/>
    </row>
    <row r="10" spans="1:16" ht="10.5" x14ac:dyDescent="0.35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7"/>
      <c r="P10" s="86" t="str">
        <f>A108</f>
        <v>Tāme sastādīta</v>
      </c>
    </row>
    <row r="11" spans="1:16" ht="10.8" thickBot="1" x14ac:dyDescent="0.4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35">
      <c r="A12" s="127" t="s">
        <v>29</v>
      </c>
      <c r="B12" s="161" t="s">
        <v>47</v>
      </c>
      <c r="C12" s="157" t="s">
        <v>48</v>
      </c>
      <c r="D12" s="164" t="s">
        <v>49</v>
      </c>
      <c r="E12" s="168" t="s">
        <v>50</v>
      </c>
      <c r="F12" s="156" t="s">
        <v>51</v>
      </c>
      <c r="G12" s="157"/>
      <c r="H12" s="157"/>
      <c r="I12" s="157"/>
      <c r="J12" s="157"/>
      <c r="K12" s="158"/>
      <c r="L12" s="156" t="s">
        <v>52</v>
      </c>
      <c r="M12" s="157"/>
      <c r="N12" s="157"/>
      <c r="O12" s="157"/>
      <c r="P12" s="158"/>
    </row>
    <row r="13" spans="1:16" ht="126.75" customHeight="1" thickBot="1" x14ac:dyDescent="0.4">
      <c r="A13" s="160"/>
      <c r="B13" s="162"/>
      <c r="C13" s="163"/>
      <c r="D13" s="165"/>
      <c r="E13" s="169"/>
      <c r="F13" s="35" t="s">
        <v>53</v>
      </c>
      <c r="G13" s="36" t="s">
        <v>54</v>
      </c>
      <c r="H13" s="36" t="s">
        <v>55</v>
      </c>
      <c r="I13" s="36" t="s">
        <v>56</v>
      </c>
      <c r="J13" s="36" t="s">
        <v>57</v>
      </c>
      <c r="K13" s="62" t="s">
        <v>58</v>
      </c>
      <c r="L13" s="35" t="s">
        <v>53</v>
      </c>
      <c r="M13" s="36" t="s">
        <v>55</v>
      </c>
      <c r="N13" s="36" t="s">
        <v>56</v>
      </c>
      <c r="O13" s="36" t="s">
        <v>57</v>
      </c>
      <c r="P13" s="62" t="s">
        <v>58</v>
      </c>
    </row>
    <row r="14" spans="1:16" ht="10.5" x14ac:dyDescent="0.4">
      <c r="A14" s="94">
        <v>1</v>
      </c>
      <c r="B14" s="98"/>
      <c r="C14" s="95" t="s">
        <v>59</v>
      </c>
      <c r="D14" s="24"/>
      <c r="E14" s="65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31.5" x14ac:dyDescent="0.35">
      <c r="A15" s="37">
        <v>1</v>
      </c>
      <c r="B15" s="38"/>
      <c r="C15" s="93" t="s">
        <v>113</v>
      </c>
      <c r="D15" s="24" t="s">
        <v>61</v>
      </c>
      <c r="E15" s="103">
        <v>355.2</v>
      </c>
      <c r="F15" s="66"/>
      <c r="G15" s="63"/>
      <c r="H15" s="47">
        <f t="shared" ref="H15:H46" si="0">ROUND(F15*G15,2)</f>
        <v>0</v>
      </c>
      <c r="I15" s="63"/>
      <c r="J15" s="63"/>
      <c r="K15" s="48">
        <f t="shared" ref="K15:K78" si="1">SUM(H15:J15)</f>
        <v>0</v>
      </c>
      <c r="L15" s="49">
        <f t="shared" ref="L15:L78" si="2">ROUND(E15*F15,2)</f>
        <v>0</v>
      </c>
      <c r="M15" s="47">
        <f t="shared" ref="M15:M78" si="3">ROUND(H15*E15,2)</f>
        <v>0</v>
      </c>
      <c r="N15" s="47">
        <f t="shared" ref="N15:N78" si="4">ROUND(I15*E15,2)</f>
        <v>0</v>
      </c>
      <c r="O15" s="47">
        <f t="shared" ref="O15:O78" si="5">ROUND(J15*E15,2)</f>
        <v>0</v>
      </c>
      <c r="P15" s="48">
        <f t="shared" ref="P15:P78" si="6">SUM(M15:O15)</f>
        <v>0</v>
      </c>
    </row>
    <row r="16" spans="1:16" ht="21" x14ac:dyDescent="0.35">
      <c r="A16" s="37">
        <v>2</v>
      </c>
      <c r="B16" s="38"/>
      <c r="C16" s="93" t="s">
        <v>114</v>
      </c>
      <c r="D16" s="24" t="s">
        <v>61</v>
      </c>
      <c r="E16" s="103">
        <v>355.2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21" x14ac:dyDescent="0.35">
      <c r="A17" s="37">
        <v>3</v>
      </c>
      <c r="B17" s="38"/>
      <c r="C17" s="93" t="s">
        <v>115</v>
      </c>
      <c r="D17" s="24" t="s">
        <v>61</v>
      </c>
      <c r="E17" s="103">
        <v>38.950000000000003</v>
      </c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10.5" x14ac:dyDescent="0.35">
      <c r="A18" s="37">
        <v>4</v>
      </c>
      <c r="B18" s="38"/>
      <c r="C18" s="93" t="s">
        <v>116</v>
      </c>
      <c r="D18" s="24" t="s">
        <v>94</v>
      </c>
      <c r="E18" s="103">
        <v>122.2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10.5" x14ac:dyDescent="0.35">
      <c r="A19" s="37">
        <v>5</v>
      </c>
      <c r="B19" s="38"/>
      <c r="C19" s="93" t="s">
        <v>117</v>
      </c>
      <c r="D19" s="24" t="s">
        <v>73</v>
      </c>
      <c r="E19" s="103">
        <v>1</v>
      </c>
      <c r="F19" s="66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1" x14ac:dyDescent="0.35">
      <c r="A20" s="37">
        <v>6</v>
      </c>
      <c r="B20" s="38"/>
      <c r="C20" s="93" t="s">
        <v>118</v>
      </c>
      <c r="D20" s="24" t="s">
        <v>119</v>
      </c>
      <c r="E20" s="103">
        <v>15</v>
      </c>
      <c r="F20" s="66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10.5" x14ac:dyDescent="0.35">
      <c r="A21" s="37">
        <v>7</v>
      </c>
      <c r="B21" s="38"/>
      <c r="C21" s="93" t="s">
        <v>120</v>
      </c>
      <c r="D21" s="24" t="s">
        <v>121</v>
      </c>
      <c r="E21" s="103">
        <v>1</v>
      </c>
      <c r="F21" s="66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10.5" x14ac:dyDescent="0.4">
      <c r="A22" s="94">
        <v>2</v>
      </c>
      <c r="B22" s="98"/>
      <c r="C22" s="95" t="s">
        <v>122</v>
      </c>
      <c r="D22" s="24"/>
      <c r="E22" s="103"/>
      <c r="F22" s="66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31.5" x14ac:dyDescent="0.35">
      <c r="A23" s="37">
        <v>1</v>
      </c>
      <c r="B23" s="38"/>
      <c r="C23" s="93" t="s">
        <v>123</v>
      </c>
      <c r="D23" s="24" t="s">
        <v>63</v>
      </c>
      <c r="E23" s="103">
        <v>1.98</v>
      </c>
      <c r="F23" s="66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10.5" x14ac:dyDescent="0.35">
      <c r="A24" s="37">
        <v>2</v>
      </c>
      <c r="B24" s="38"/>
      <c r="C24" s="96" t="s">
        <v>124</v>
      </c>
      <c r="D24" s="24" t="s">
        <v>63</v>
      </c>
      <c r="E24" s="103">
        <v>2.2799999999999998</v>
      </c>
      <c r="F24" s="66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10.5" x14ac:dyDescent="0.35">
      <c r="A25" s="37">
        <v>3</v>
      </c>
      <c r="B25" s="38"/>
      <c r="C25" s="96" t="s">
        <v>125</v>
      </c>
      <c r="D25" s="24" t="s">
        <v>71</v>
      </c>
      <c r="E25" s="103">
        <v>3.66</v>
      </c>
      <c r="F25" s="66"/>
      <c r="G25" s="63"/>
      <c r="H25" s="47">
        <f t="shared" si="0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10.5" x14ac:dyDescent="0.35">
      <c r="A26" s="37">
        <v>4</v>
      </c>
      <c r="B26" s="38"/>
      <c r="C26" s="96" t="s">
        <v>126</v>
      </c>
      <c r="D26" s="24" t="s">
        <v>63</v>
      </c>
      <c r="E26" s="103">
        <v>0.24</v>
      </c>
      <c r="F26" s="66"/>
      <c r="G26" s="63"/>
      <c r="H26" s="47">
        <f t="shared" si="0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31.5" x14ac:dyDescent="0.35">
      <c r="A27" s="37">
        <v>5</v>
      </c>
      <c r="B27" s="38"/>
      <c r="C27" s="93" t="s">
        <v>127</v>
      </c>
      <c r="D27" s="24" t="s">
        <v>63</v>
      </c>
      <c r="E27" s="103">
        <v>0.14000000000000001</v>
      </c>
      <c r="F27" s="66"/>
      <c r="G27" s="63"/>
      <c r="H27" s="47">
        <f t="shared" si="0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12.3" x14ac:dyDescent="0.35">
      <c r="A28" s="37">
        <v>6</v>
      </c>
      <c r="B28" s="38"/>
      <c r="C28" s="96" t="s">
        <v>128</v>
      </c>
      <c r="D28" s="24" t="s">
        <v>63</v>
      </c>
      <c r="E28" s="103">
        <v>0.18</v>
      </c>
      <c r="F28" s="66"/>
      <c r="G28" s="63"/>
      <c r="H28" s="47">
        <f t="shared" si="0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10.5" x14ac:dyDescent="0.35">
      <c r="A29" s="37">
        <v>7</v>
      </c>
      <c r="B29" s="38"/>
      <c r="C29" s="96" t="s">
        <v>84</v>
      </c>
      <c r="D29" s="24" t="s">
        <v>73</v>
      </c>
      <c r="E29" s="103">
        <v>1</v>
      </c>
      <c r="F29" s="66"/>
      <c r="G29" s="63"/>
      <c r="H29" s="47">
        <f t="shared" si="0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21" x14ac:dyDescent="0.35">
      <c r="A30" s="37">
        <v>8</v>
      </c>
      <c r="B30" s="38"/>
      <c r="C30" s="93" t="s">
        <v>129</v>
      </c>
      <c r="D30" s="24" t="s">
        <v>61</v>
      </c>
      <c r="E30" s="103">
        <v>34.96</v>
      </c>
      <c r="F30" s="66"/>
      <c r="G30" s="63"/>
      <c r="H30" s="47">
        <f t="shared" si="0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10.5" x14ac:dyDescent="0.35">
      <c r="A31" s="37">
        <v>9</v>
      </c>
      <c r="B31" s="38"/>
      <c r="C31" s="96" t="s">
        <v>130</v>
      </c>
      <c r="D31" s="24" t="s">
        <v>61</v>
      </c>
      <c r="E31" s="103">
        <v>40.200000000000003</v>
      </c>
      <c r="F31" s="66"/>
      <c r="G31" s="63"/>
      <c r="H31" s="47">
        <f t="shared" si="0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10.5" x14ac:dyDescent="0.35">
      <c r="A32" s="37">
        <v>10</v>
      </c>
      <c r="B32" s="38"/>
      <c r="C32" s="96" t="s">
        <v>88</v>
      </c>
      <c r="D32" s="24" t="s">
        <v>73</v>
      </c>
      <c r="E32" s="103">
        <v>1</v>
      </c>
      <c r="F32" s="66"/>
      <c r="G32" s="63"/>
      <c r="H32" s="47">
        <f t="shared" si="0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1" x14ac:dyDescent="0.35">
      <c r="A33" s="37">
        <v>11</v>
      </c>
      <c r="B33" s="38"/>
      <c r="C33" s="93" t="s">
        <v>131</v>
      </c>
      <c r="D33" s="24" t="s">
        <v>61</v>
      </c>
      <c r="E33" s="103">
        <v>15.8</v>
      </c>
      <c r="F33" s="66"/>
      <c r="G33" s="63"/>
      <c r="H33" s="47">
        <f t="shared" si="0"/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10.5" x14ac:dyDescent="0.35">
      <c r="A34" s="37">
        <v>12</v>
      </c>
      <c r="B34" s="38"/>
      <c r="C34" s="96" t="s">
        <v>132</v>
      </c>
      <c r="D34" s="24" t="s">
        <v>61</v>
      </c>
      <c r="E34" s="103">
        <v>18.170000000000002</v>
      </c>
      <c r="F34" s="66"/>
      <c r="G34" s="63"/>
      <c r="H34" s="47">
        <f t="shared" si="0"/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10.5" x14ac:dyDescent="0.35">
      <c r="A35" s="37">
        <v>13</v>
      </c>
      <c r="B35" s="38"/>
      <c r="C35" s="96" t="s">
        <v>84</v>
      </c>
      <c r="D35" s="24" t="s">
        <v>73</v>
      </c>
      <c r="E35" s="103">
        <v>1</v>
      </c>
      <c r="F35" s="66"/>
      <c r="G35" s="63"/>
      <c r="H35" s="47">
        <f t="shared" si="0"/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ht="31.5" x14ac:dyDescent="0.35">
      <c r="A36" s="37">
        <v>14</v>
      </c>
      <c r="B36" s="38"/>
      <c r="C36" s="93" t="s">
        <v>133</v>
      </c>
      <c r="D36" s="24" t="s">
        <v>63</v>
      </c>
      <c r="E36" s="103">
        <v>2.94</v>
      </c>
      <c r="F36" s="66"/>
      <c r="G36" s="63"/>
      <c r="H36" s="47">
        <f t="shared" si="0"/>
        <v>0</v>
      </c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10.5" x14ac:dyDescent="0.35">
      <c r="A37" s="37">
        <v>15</v>
      </c>
      <c r="B37" s="38"/>
      <c r="C37" s="96" t="s">
        <v>124</v>
      </c>
      <c r="D37" s="24" t="s">
        <v>63</v>
      </c>
      <c r="E37" s="103">
        <v>3.38</v>
      </c>
      <c r="F37" s="66"/>
      <c r="G37" s="63"/>
      <c r="H37" s="47">
        <f t="shared" si="0"/>
        <v>0</v>
      </c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10.5" x14ac:dyDescent="0.35">
      <c r="A38" s="37">
        <v>16</v>
      </c>
      <c r="B38" s="38"/>
      <c r="C38" s="96" t="s">
        <v>84</v>
      </c>
      <c r="D38" s="24" t="s">
        <v>73</v>
      </c>
      <c r="E38" s="103">
        <v>1</v>
      </c>
      <c r="F38" s="66"/>
      <c r="G38" s="63"/>
      <c r="H38" s="47">
        <f t="shared" si="0"/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10.5" x14ac:dyDescent="0.35">
      <c r="A39" s="37">
        <v>17</v>
      </c>
      <c r="B39" s="38"/>
      <c r="C39" s="96" t="s">
        <v>126</v>
      </c>
      <c r="D39" s="24" t="s">
        <v>63</v>
      </c>
      <c r="E39" s="103">
        <v>0.35</v>
      </c>
      <c r="F39" s="66"/>
      <c r="G39" s="63"/>
      <c r="H39" s="47">
        <f t="shared" si="0"/>
        <v>0</v>
      </c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10.5" x14ac:dyDescent="0.35">
      <c r="A40" s="37">
        <v>18</v>
      </c>
      <c r="B40" s="38"/>
      <c r="C40" s="93" t="s">
        <v>134</v>
      </c>
      <c r="D40" s="24" t="s">
        <v>63</v>
      </c>
      <c r="E40" s="103">
        <v>0.49</v>
      </c>
      <c r="F40" s="66"/>
      <c r="G40" s="63"/>
      <c r="H40" s="47">
        <f t="shared" si="0"/>
        <v>0</v>
      </c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10.5" x14ac:dyDescent="0.35">
      <c r="A41" s="37">
        <v>19</v>
      </c>
      <c r="B41" s="38"/>
      <c r="C41" s="96" t="s">
        <v>135</v>
      </c>
      <c r="D41" s="24" t="s">
        <v>63</v>
      </c>
      <c r="E41" s="103">
        <v>0.61</v>
      </c>
      <c r="F41" s="66"/>
      <c r="G41" s="63"/>
      <c r="H41" s="47">
        <f t="shared" si="0"/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10.5" x14ac:dyDescent="0.35">
      <c r="A42" s="37">
        <v>20</v>
      </c>
      <c r="B42" s="38"/>
      <c r="C42" s="96" t="s">
        <v>84</v>
      </c>
      <c r="D42" s="24" t="s">
        <v>73</v>
      </c>
      <c r="E42" s="103">
        <v>1</v>
      </c>
      <c r="F42" s="66"/>
      <c r="G42" s="63"/>
      <c r="H42" s="47">
        <f t="shared" si="0"/>
        <v>0</v>
      </c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ht="10.5" x14ac:dyDescent="0.35">
      <c r="A43" s="37">
        <v>21</v>
      </c>
      <c r="B43" s="38"/>
      <c r="C43" s="93" t="s">
        <v>136</v>
      </c>
      <c r="D43" s="24" t="s">
        <v>61</v>
      </c>
      <c r="E43" s="103">
        <v>28.8</v>
      </c>
      <c r="F43" s="66"/>
      <c r="G43" s="63"/>
      <c r="H43" s="47">
        <f t="shared" si="0"/>
        <v>0</v>
      </c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10.5" x14ac:dyDescent="0.35">
      <c r="A44" s="37">
        <v>22</v>
      </c>
      <c r="B44" s="38"/>
      <c r="C44" s="96" t="s">
        <v>137</v>
      </c>
      <c r="D44" s="24" t="s">
        <v>61</v>
      </c>
      <c r="E44" s="103">
        <v>33.119999999999997</v>
      </c>
      <c r="F44" s="66"/>
      <c r="G44" s="63"/>
      <c r="H44" s="47">
        <f t="shared" si="0"/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10.5" x14ac:dyDescent="0.35">
      <c r="A45" s="37">
        <v>23</v>
      </c>
      <c r="B45" s="38"/>
      <c r="C45" s="96" t="s">
        <v>84</v>
      </c>
      <c r="D45" s="24" t="s">
        <v>73</v>
      </c>
      <c r="E45" s="103">
        <v>1</v>
      </c>
      <c r="F45" s="66"/>
      <c r="G45" s="63"/>
      <c r="H45" s="47">
        <f t="shared" si="0"/>
        <v>0</v>
      </c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21" x14ac:dyDescent="0.35">
      <c r="A46" s="37">
        <v>24</v>
      </c>
      <c r="B46" s="38"/>
      <c r="C46" s="93" t="s">
        <v>138</v>
      </c>
      <c r="D46" s="24" t="s">
        <v>61</v>
      </c>
      <c r="E46" s="103">
        <v>44.8</v>
      </c>
      <c r="F46" s="66"/>
      <c r="G46" s="63"/>
      <c r="H46" s="47">
        <f t="shared" si="0"/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ht="10.5" x14ac:dyDescent="0.35">
      <c r="A47" s="37">
        <v>25</v>
      </c>
      <c r="B47" s="38"/>
      <c r="C47" s="96" t="s">
        <v>130</v>
      </c>
      <c r="D47" s="24" t="s">
        <v>61</v>
      </c>
      <c r="E47" s="103">
        <v>51.52</v>
      </c>
      <c r="F47" s="66"/>
      <c r="G47" s="63"/>
      <c r="H47" s="47">
        <f t="shared" ref="H47:H78" si="7">ROUND(F47*G47,2)</f>
        <v>0</v>
      </c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ht="10.5" x14ac:dyDescent="0.35">
      <c r="A48" s="37">
        <v>26</v>
      </c>
      <c r="B48" s="38"/>
      <c r="C48" s="96" t="s">
        <v>84</v>
      </c>
      <c r="D48" s="24" t="s">
        <v>73</v>
      </c>
      <c r="E48" s="103">
        <v>1</v>
      </c>
      <c r="F48" s="66"/>
      <c r="G48" s="63"/>
      <c r="H48" s="47">
        <f t="shared" si="7"/>
        <v>0</v>
      </c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ht="10.5" x14ac:dyDescent="0.35">
      <c r="A49" s="37">
        <v>27</v>
      </c>
      <c r="B49" s="38"/>
      <c r="C49" s="93" t="s">
        <v>139</v>
      </c>
      <c r="D49" s="24" t="s">
        <v>61</v>
      </c>
      <c r="E49" s="103">
        <v>57.44</v>
      </c>
      <c r="F49" s="66"/>
      <c r="G49" s="63"/>
      <c r="H49" s="47">
        <f t="shared" si="7"/>
        <v>0</v>
      </c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ht="20.399999999999999" x14ac:dyDescent="0.35">
      <c r="A50" s="37">
        <v>28</v>
      </c>
      <c r="B50" s="38"/>
      <c r="C50" s="96" t="s">
        <v>69</v>
      </c>
      <c r="D50" s="24" t="s">
        <v>61</v>
      </c>
      <c r="E50" s="103">
        <v>71.8</v>
      </c>
      <c r="F50" s="66"/>
      <c r="G50" s="63"/>
      <c r="H50" s="47">
        <f t="shared" si="7"/>
        <v>0</v>
      </c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ht="10.5" x14ac:dyDescent="0.35">
      <c r="A51" s="37">
        <v>29</v>
      </c>
      <c r="B51" s="38"/>
      <c r="C51" s="96" t="s">
        <v>140</v>
      </c>
      <c r="D51" s="24" t="s">
        <v>71</v>
      </c>
      <c r="E51" s="103">
        <v>287.2</v>
      </c>
      <c r="F51" s="66"/>
      <c r="G51" s="63"/>
      <c r="H51" s="47">
        <f t="shared" si="7"/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ht="10.5" x14ac:dyDescent="0.35">
      <c r="A52" s="37">
        <v>30</v>
      </c>
      <c r="B52" s="38"/>
      <c r="C52" s="96" t="s">
        <v>72</v>
      </c>
      <c r="D52" s="24" t="s">
        <v>73</v>
      </c>
      <c r="E52" s="103">
        <v>1</v>
      </c>
      <c r="F52" s="66"/>
      <c r="G52" s="63"/>
      <c r="H52" s="47">
        <f t="shared" si="7"/>
        <v>0</v>
      </c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ht="20.399999999999999" x14ac:dyDescent="0.35">
      <c r="A53" s="37">
        <v>31</v>
      </c>
      <c r="B53" s="38"/>
      <c r="C53" s="96" t="s">
        <v>74</v>
      </c>
      <c r="D53" s="24" t="s">
        <v>71</v>
      </c>
      <c r="E53" s="103">
        <v>14.36</v>
      </c>
      <c r="F53" s="66"/>
      <c r="G53" s="63"/>
      <c r="H53" s="47">
        <f t="shared" si="7"/>
        <v>0</v>
      </c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ht="10.5" x14ac:dyDescent="0.35">
      <c r="A54" s="37">
        <v>32</v>
      </c>
      <c r="B54" s="38"/>
      <c r="C54" s="93" t="s">
        <v>75</v>
      </c>
      <c r="D54" s="24" t="s">
        <v>61</v>
      </c>
      <c r="E54" s="103">
        <v>57.44</v>
      </c>
      <c r="F54" s="66"/>
      <c r="G54" s="63"/>
      <c r="H54" s="47">
        <f t="shared" si="7"/>
        <v>0</v>
      </c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ht="20.399999999999999" x14ac:dyDescent="0.35">
      <c r="A55" s="37">
        <v>33</v>
      </c>
      <c r="B55" s="38"/>
      <c r="C55" s="96" t="s">
        <v>76</v>
      </c>
      <c r="D55" s="24" t="s">
        <v>71</v>
      </c>
      <c r="E55" s="103">
        <v>229.76</v>
      </c>
      <c r="F55" s="66"/>
      <c r="G55" s="63"/>
      <c r="H55" s="47">
        <f t="shared" si="7"/>
        <v>0</v>
      </c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ht="10.5" x14ac:dyDescent="0.35">
      <c r="A56" s="37">
        <v>34</v>
      </c>
      <c r="B56" s="38"/>
      <c r="C56" s="96" t="s">
        <v>77</v>
      </c>
      <c r="D56" s="24" t="s">
        <v>73</v>
      </c>
      <c r="E56" s="103">
        <v>1</v>
      </c>
      <c r="F56" s="66"/>
      <c r="G56" s="63"/>
      <c r="H56" s="47">
        <f t="shared" si="7"/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ht="10.5" x14ac:dyDescent="0.35">
      <c r="A57" s="37">
        <v>35</v>
      </c>
      <c r="B57" s="38"/>
      <c r="C57" s="93" t="s">
        <v>78</v>
      </c>
      <c r="D57" s="24" t="s">
        <v>61</v>
      </c>
      <c r="E57" s="103">
        <v>57.44</v>
      </c>
      <c r="F57" s="66"/>
      <c r="G57" s="63"/>
      <c r="H57" s="47">
        <f t="shared" si="7"/>
        <v>0</v>
      </c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ht="20.399999999999999" x14ac:dyDescent="0.35">
      <c r="A58" s="37">
        <v>36</v>
      </c>
      <c r="B58" s="38"/>
      <c r="C58" s="96" t="s">
        <v>141</v>
      </c>
      <c r="D58" s="24" t="s">
        <v>80</v>
      </c>
      <c r="E58" s="103">
        <v>31.02</v>
      </c>
      <c r="F58" s="66"/>
      <c r="G58" s="63"/>
      <c r="H58" s="47">
        <f t="shared" si="7"/>
        <v>0</v>
      </c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ht="10.5" x14ac:dyDescent="0.35">
      <c r="A59" s="37">
        <v>37</v>
      </c>
      <c r="B59" s="38"/>
      <c r="C59" s="96" t="s">
        <v>77</v>
      </c>
      <c r="D59" s="24" t="s">
        <v>73</v>
      </c>
      <c r="E59" s="103">
        <v>1</v>
      </c>
      <c r="F59" s="66"/>
      <c r="G59" s="63"/>
      <c r="H59" s="47">
        <f t="shared" si="7"/>
        <v>0</v>
      </c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21" x14ac:dyDescent="0.35">
      <c r="A60" s="37">
        <v>38</v>
      </c>
      <c r="B60" s="38"/>
      <c r="C60" s="99" t="s">
        <v>142</v>
      </c>
      <c r="D60" s="24" t="s">
        <v>61</v>
      </c>
      <c r="E60" s="103">
        <v>13.72</v>
      </c>
      <c r="F60" s="66"/>
      <c r="G60" s="63"/>
      <c r="H60" s="47">
        <f t="shared" si="7"/>
        <v>0</v>
      </c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10.5" x14ac:dyDescent="0.35">
      <c r="A61" s="37">
        <v>39</v>
      </c>
      <c r="B61" s="38"/>
      <c r="C61" s="96" t="s">
        <v>130</v>
      </c>
      <c r="D61" s="24" t="s">
        <v>61</v>
      </c>
      <c r="E61" s="103">
        <v>15.78</v>
      </c>
      <c r="F61" s="66"/>
      <c r="G61" s="63"/>
      <c r="H61" s="47">
        <f t="shared" si="7"/>
        <v>0</v>
      </c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ht="10.5" x14ac:dyDescent="0.35">
      <c r="A62" s="37">
        <v>40</v>
      </c>
      <c r="B62" s="38"/>
      <c r="C62" s="96" t="s">
        <v>84</v>
      </c>
      <c r="D62" s="24" t="s">
        <v>73</v>
      </c>
      <c r="E62" s="103">
        <v>1</v>
      </c>
      <c r="F62" s="66"/>
      <c r="G62" s="63"/>
      <c r="H62" s="47">
        <f t="shared" si="7"/>
        <v>0</v>
      </c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ht="31.5" x14ac:dyDescent="0.35">
      <c r="A63" s="37">
        <v>41</v>
      </c>
      <c r="B63" s="38"/>
      <c r="C63" s="93" t="s">
        <v>143</v>
      </c>
      <c r="D63" s="24" t="s">
        <v>61</v>
      </c>
      <c r="E63" s="103">
        <v>355.2</v>
      </c>
      <c r="F63" s="66"/>
      <c r="G63" s="63"/>
      <c r="H63" s="47">
        <f t="shared" si="7"/>
        <v>0</v>
      </c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20.399999999999999" x14ac:dyDescent="0.35">
      <c r="A64" s="37">
        <v>42</v>
      </c>
      <c r="B64" s="38"/>
      <c r="C64" s="96" t="s">
        <v>144</v>
      </c>
      <c r="D64" s="24" t="s">
        <v>61</v>
      </c>
      <c r="E64" s="103">
        <v>408.48</v>
      </c>
      <c r="F64" s="66"/>
      <c r="G64" s="63"/>
      <c r="H64" s="47">
        <f t="shared" si="7"/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ht="20.399999999999999" x14ac:dyDescent="0.35">
      <c r="A65" s="37">
        <v>43</v>
      </c>
      <c r="B65" s="38"/>
      <c r="C65" s="96" t="s">
        <v>86</v>
      </c>
      <c r="D65" s="24" t="s">
        <v>61</v>
      </c>
      <c r="E65" s="103">
        <v>408.48</v>
      </c>
      <c r="F65" s="66"/>
      <c r="G65" s="63"/>
      <c r="H65" s="47">
        <f t="shared" si="7"/>
        <v>0</v>
      </c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ht="20.399999999999999" x14ac:dyDescent="0.35">
      <c r="A66" s="37">
        <v>44</v>
      </c>
      <c r="B66" s="38"/>
      <c r="C66" s="96" t="s">
        <v>87</v>
      </c>
      <c r="D66" s="24" t="s">
        <v>61</v>
      </c>
      <c r="E66" s="103">
        <v>408.48</v>
      </c>
      <c r="F66" s="66"/>
      <c r="G66" s="63"/>
      <c r="H66" s="47">
        <f t="shared" si="7"/>
        <v>0</v>
      </c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ht="10.5" x14ac:dyDescent="0.35">
      <c r="A67" s="37">
        <v>45</v>
      </c>
      <c r="B67" s="38"/>
      <c r="C67" s="96" t="s">
        <v>145</v>
      </c>
      <c r="D67" s="24" t="s">
        <v>119</v>
      </c>
      <c r="E67" s="103">
        <v>14</v>
      </c>
      <c r="F67" s="66"/>
      <c r="G67" s="63"/>
      <c r="H67" s="47">
        <f t="shared" si="7"/>
        <v>0</v>
      </c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ht="10.5" x14ac:dyDescent="0.35">
      <c r="A68" s="37">
        <v>46</v>
      </c>
      <c r="B68" s="38"/>
      <c r="C68" s="96" t="s">
        <v>88</v>
      </c>
      <c r="D68" s="24" t="s">
        <v>73</v>
      </c>
      <c r="E68" s="103">
        <v>1</v>
      </c>
      <c r="F68" s="66"/>
      <c r="G68" s="63"/>
      <c r="H68" s="47">
        <f t="shared" si="7"/>
        <v>0</v>
      </c>
      <c r="I68" s="63"/>
      <c r="J68" s="63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ht="21" x14ac:dyDescent="0.35">
      <c r="A69" s="37">
        <v>47</v>
      </c>
      <c r="B69" s="38"/>
      <c r="C69" s="93" t="s">
        <v>146</v>
      </c>
      <c r="D69" s="24" t="s">
        <v>61</v>
      </c>
      <c r="E69" s="103">
        <v>403.88</v>
      </c>
      <c r="F69" s="66"/>
      <c r="G69" s="63"/>
      <c r="H69" s="47">
        <f t="shared" si="7"/>
        <v>0</v>
      </c>
      <c r="I69" s="63"/>
      <c r="J69" s="63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ht="20.399999999999999" x14ac:dyDescent="0.35">
      <c r="A70" s="37">
        <v>48</v>
      </c>
      <c r="B70" s="38"/>
      <c r="C70" s="96" t="s">
        <v>147</v>
      </c>
      <c r="D70" s="24" t="s">
        <v>61</v>
      </c>
      <c r="E70" s="103">
        <v>504.85</v>
      </c>
      <c r="F70" s="66"/>
      <c r="G70" s="63"/>
      <c r="H70" s="47">
        <f t="shared" si="7"/>
        <v>0</v>
      </c>
      <c r="I70" s="63"/>
      <c r="J70" s="63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ht="20.399999999999999" x14ac:dyDescent="0.35">
      <c r="A71" s="37">
        <v>49</v>
      </c>
      <c r="B71" s="38"/>
      <c r="C71" s="96" t="s">
        <v>148</v>
      </c>
      <c r="D71" s="24" t="s">
        <v>61</v>
      </c>
      <c r="E71" s="103">
        <v>504.85</v>
      </c>
      <c r="F71" s="66"/>
      <c r="G71" s="63"/>
      <c r="H71" s="47">
        <f t="shared" si="7"/>
        <v>0</v>
      </c>
      <c r="I71" s="63"/>
      <c r="J71" s="63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ht="10.5" x14ac:dyDescent="0.35">
      <c r="A72" s="37">
        <v>50</v>
      </c>
      <c r="B72" s="38"/>
      <c r="C72" s="96" t="s">
        <v>92</v>
      </c>
      <c r="D72" s="24" t="s">
        <v>73</v>
      </c>
      <c r="E72" s="103">
        <v>1</v>
      </c>
      <c r="F72" s="66"/>
      <c r="G72" s="63"/>
      <c r="H72" s="47">
        <f t="shared" si="7"/>
        <v>0</v>
      </c>
      <c r="I72" s="63"/>
      <c r="J72" s="63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ht="10.5" x14ac:dyDescent="0.35">
      <c r="A73" s="37">
        <v>51</v>
      </c>
      <c r="B73" s="38"/>
      <c r="C73" s="93" t="s">
        <v>149</v>
      </c>
      <c r="D73" s="24" t="s">
        <v>61</v>
      </c>
      <c r="E73" s="103">
        <v>21.27</v>
      </c>
      <c r="F73" s="66"/>
      <c r="G73" s="63"/>
      <c r="H73" s="47">
        <f t="shared" si="7"/>
        <v>0</v>
      </c>
      <c r="I73" s="63"/>
      <c r="J73" s="63"/>
      <c r="K73" s="48">
        <f t="shared" si="1"/>
        <v>0</v>
      </c>
      <c r="L73" s="49">
        <f t="shared" si="2"/>
        <v>0</v>
      </c>
      <c r="M73" s="47">
        <f t="shared" si="3"/>
        <v>0</v>
      </c>
      <c r="N73" s="47">
        <f t="shared" si="4"/>
        <v>0</v>
      </c>
      <c r="O73" s="47">
        <f t="shared" si="5"/>
        <v>0</v>
      </c>
      <c r="P73" s="48">
        <f t="shared" si="6"/>
        <v>0</v>
      </c>
    </row>
    <row r="74" spans="1:16" ht="10.5" x14ac:dyDescent="0.35">
      <c r="A74" s="37">
        <v>52</v>
      </c>
      <c r="B74" s="38"/>
      <c r="C74" s="96" t="s">
        <v>95</v>
      </c>
      <c r="D74" s="24" t="s">
        <v>61</v>
      </c>
      <c r="E74" s="103">
        <v>24.46</v>
      </c>
      <c r="F74" s="66"/>
      <c r="G74" s="63"/>
      <c r="H74" s="47">
        <f t="shared" si="7"/>
        <v>0</v>
      </c>
      <c r="I74" s="63"/>
      <c r="J74" s="63"/>
      <c r="K74" s="48">
        <f t="shared" si="1"/>
        <v>0</v>
      </c>
      <c r="L74" s="49">
        <f t="shared" si="2"/>
        <v>0</v>
      </c>
      <c r="M74" s="47">
        <f t="shared" si="3"/>
        <v>0</v>
      </c>
      <c r="N74" s="47">
        <f t="shared" si="4"/>
        <v>0</v>
      </c>
      <c r="O74" s="47">
        <f t="shared" si="5"/>
        <v>0</v>
      </c>
      <c r="P74" s="48">
        <f t="shared" si="6"/>
        <v>0</v>
      </c>
    </row>
    <row r="75" spans="1:16" ht="10.5" x14ac:dyDescent="0.35">
      <c r="A75" s="37">
        <v>53</v>
      </c>
      <c r="B75" s="38"/>
      <c r="C75" s="96" t="s">
        <v>150</v>
      </c>
      <c r="D75" s="24" t="s">
        <v>73</v>
      </c>
      <c r="E75" s="103">
        <v>1</v>
      </c>
      <c r="F75" s="66"/>
      <c r="G75" s="63"/>
      <c r="H75" s="47">
        <f t="shared" si="7"/>
        <v>0</v>
      </c>
      <c r="I75" s="63"/>
      <c r="J75" s="63"/>
      <c r="K75" s="48">
        <f t="shared" si="1"/>
        <v>0</v>
      </c>
      <c r="L75" s="49">
        <f t="shared" si="2"/>
        <v>0</v>
      </c>
      <c r="M75" s="47">
        <f t="shared" si="3"/>
        <v>0</v>
      </c>
      <c r="N75" s="47">
        <f t="shared" si="4"/>
        <v>0</v>
      </c>
      <c r="O75" s="47">
        <f t="shared" si="5"/>
        <v>0</v>
      </c>
      <c r="P75" s="48">
        <f t="shared" si="6"/>
        <v>0</v>
      </c>
    </row>
    <row r="76" spans="1:16" ht="10.5" x14ac:dyDescent="0.35">
      <c r="A76" s="37">
        <v>54</v>
      </c>
      <c r="B76" s="38"/>
      <c r="C76" s="93" t="s">
        <v>151</v>
      </c>
      <c r="D76" s="24" t="s">
        <v>94</v>
      </c>
      <c r="E76" s="103">
        <v>64</v>
      </c>
      <c r="F76" s="66"/>
      <c r="G76" s="63"/>
      <c r="H76" s="47">
        <f t="shared" si="7"/>
        <v>0</v>
      </c>
      <c r="I76" s="63"/>
      <c r="J76" s="63"/>
      <c r="K76" s="48">
        <f t="shared" si="1"/>
        <v>0</v>
      </c>
      <c r="L76" s="49">
        <f t="shared" si="2"/>
        <v>0</v>
      </c>
      <c r="M76" s="47">
        <f t="shared" si="3"/>
        <v>0</v>
      </c>
      <c r="N76" s="47">
        <f t="shared" si="4"/>
        <v>0</v>
      </c>
      <c r="O76" s="47">
        <f t="shared" si="5"/>
        <v>0</v>
      </c>
      <c r="P76" s="48">
        <f t="shared" si="6"/>
        <v>0</v>
      </c>
    </row>
    <row r="77" spans="1:16" ht="10.5" x14ac:dyDescent="0.4">
      <c r="A77" s="94">
        <v>3</v>
      </c>
      <c r="B77" s="98"/>
      <c r="C77" s="95" t="s">
        <v>152</v>
      </c>
      <c r="D77" s="24"/>
      <c r="E77" s="103"/>
      <c r="F77" s="66"/>
      <c r="G77" s="63"/>
      <c r="H77" s="47">
        <f t="shared" si="7"/>
        <v>0</v>
      </c>
      <c r="I77" s="63"/>
      <c r="J77" s="63"/>
      <c r="K77" s="48">
        <f t="shared" si="1"/>
        <v>0</v>
      </c>
      <c r="L77" s="49">
        <f t="shared" si="2"/>
        <v>0</v>
      </c>
      <c r="M77" s="47">
        <f t="shared" si="3"/>
        <v>0</v>
      </c>
      <c r="N77" s="47">
        <f t="shared" si="4"/>
        <v>0</v>
      </c>
      <c r="O77" s="47">
        <f t="shared" si="5"/>
        <v>0</v>
      </c>
      <c r="P77" s="48">
        <f t="shared" si="6"/>
        <v>0</v>
      </c>
    </row>
    <row r="78" spans="1:16" ht="10.5" x14ac:dyDescent="0.35">
      <c r="A78" s="37">
        <v>1</v>
      </c>
      <c r="B78" s="38"/>
      <c r="C78" s="93" t="s">
        <v>153</v>
      </c>
      <c r="D78" s="24" t="s">
        <v>94</v>
      </c>
      <c r="E78" s="103">
        <v>64</v>
      </c>
      <c r="F78" s="66"/>
      <c r="G78" s="63"/>
      <c r="H78" s="47">
        <f t="shared" si="7"/>
        <v>0</v>
      </c>
      <c r="I78" s="63"/>
      <c r="J78" s="63"/>
      <c r="K78" s="48">
        <f t="shared" si="1"/>
        <v>0</v>
      </c>
      <c r="L78" s="49">
        <f t="shared" si="2"/>
        <v>0</v>
      </c>
      <c r="M78" s="47">
        <f t="shared" si="3"/>
        <v>0</v>
      </c>
      <c r="N78" s="47">
        <f t="shared" si="4"/>
        <v>0</v>
      </c>
      <c r="O78" s="47">
        <f t="shared" si="5"/>
        <v>0</v>
      </c>
      <c r="P78" s="48">
        <f t="shared" si="6"/>
        <v>0</v>
      </c>
    </row>
    <row r="79" spans="1:16" ht="20.399999999999999" x14ac:dyDescent="0.35">
      <c r="A79" s="37">
        <v>2</v>
      </c>
      <c r="B79" s="38"/>
      <c r="C79" s="96" t="s">
        <v>154</v>
      </c>
      <c r="D79" s="24" t="s">
        <v>94</v>
      </c>
      <c r="E79" s="103">
        <v>73.599999999999994</v>
      </c>
      <c r="F79" s="66"/>
      <c r="G79" s="63"/>
      <c r="H79" s="47">
        <f t="shared" ref="H79:H101" si="8">ROUND(F79*G79,2)</f>
        <v>0</v>
      </c>
      <c r="I79" s="63"/>
      <c r="J79" s="63"/>
      <c r="K79" s="48">
        <f t="shared" ref="K79:K101" si="9">SUM(H79:J79)</f>
        <v>0</v>
      </c>
      <c r="L79" s="49">
        <f t="shared" ref="L79:L101" si="10">ROUND(E79*F79,2)</f>
        <v>0</v>
      </c>
      <c r="M79" s="47">
        <f t="shared" ref="M79:M101" si="11">ROUND(H79*E79,2)</f>
        <v>0</v>
      </c>
      <c r="N79" s="47">
        <f t="shared" ref="N79:N101" si="12">ROUND(I79*E79,2)</f>
        <v>0</v>
      </c>
      <c r="O79" s="47">
        <f t="shared" ref="O79:O101" si="13">ROUND(J79*E79,2)</f>
        <v>0</v>
      </c>
      <c r="P79" s="48">
        <f t="shared" ref="P79:P101" si="14">SUM(M79:O79)</f>
        <v>0</v>
      </c>
    </row>
    <row r="80" spans="1:16" ht="10.5" x14ac:dyDescent="0.35">
      <c r="A80" s="37">
        <v>3</v>
      </c>
      <c r="B80" s="38"/>
      <c r="C80" s="96" t="s">
        <v>155</v>
      </c>
      <c r="D80" s="24" t="s">
        <v>73</v>
      </c>
      <c r="E80" s="103">
        <v>1</v>
      </c>
      <c r="F80" s="66"/>
      <c r="G80" s="63"/>
      <c r="H80" s="47">
        <f t="shared" si="8"/>
        <v>0</v>
      </c>
      <c r="I80" s="63"/>
      <c r="J80" s="63"/>
      <c r="K80" s="48">
        <f t="shared" si="9"/>
        <v>0</v>
      </c>
      <c r="L80" s="49">
        <f t="shared" si="10"/>
        <v>0</v>
      </c>
      <c r="M80" s="47">
        <f t="shared" si="11"/>
        <v>0</v>
      </c>
      <c r="N80" s="47">
        <f t="shared" si="12"/>
        <v>0</v>
      </c>
      <c r="O80" s="47">
        <f t="shared" si="13"/>
        <v>0</v>
      </c>
      <c r="P80" s="48">
        <f t="shared" si="14"/>
        <v>0</v>
      </c>
    </row>
    <row r="81" spans="1:16" ht="10.5" x14ac:dyDescent="0.35">
      <c r="A81" s="37">
        <v>4</v>
      </c>
      <c r="B81" s="38"/>
      <c r="C81" s="93" t="s">
        <v>156</v>
      </c>
      <c r="D81" s="24" t="s">
        <v>94</v>
      </c>
      <c r="E81" s="103">
        <v>58.2</v>
      </c>
      <c r="F81" s="66"/>
      <c r="G81" s="63"/>
      <c r="H81" s="47">
        <f t="shared" si="8"/>
        <v>0</v>
      </c>
      <c r="I81" s="63"/>
      <c r="J81" s="63"/>
      <c r="K81" s="48">
        <f t="shared" si="9"/>
        <v>0</v>
      </c>
      <c r="L81" s="49">
        <f t="shared" si="10"/>
        <v>0</v>
      </c>
      <c r="M81" s="47">
        <f t="shared" si="11"/>
        <v>0</v>
      </c>
      <c r="N81" s="47">
        <f t="shared" si="12"/>
        <v>0</v>
      </c>
      <c r="O81" s="47">
        <f t="shared" si="13"/>
        <v>0</v>
      </c>
      <c r="P81" s="48">
        <f t="shared" si="14"/>
        <v>0</v>
      </c>
    </row>
    <row r="82" spans="1:16" ht="20.399999999999999" x14ac:dyDescent="0.35">
      <c r="A82" s="37">
        <v>5</v>
      </c>
      <c r="B82" s="38"/>
      <c r="C82" s="96" t="s">
        <v>157</v>
      </c>
      <c r="D82" s="24" t="s">
        <v>94</v>
      </c>
      <c r="E82" s="103">
        <v>66.930000000000007</v>
      </c>
      <c r="F82" s="66"/>
      <c r="G82" s="63"/>
      <c r="H82" s="47">
        <f t="shared" si="8"/>
        <v>0</v>
      </c>
      <c r="I82" s="63"/>
      <c r="J82" s="63"/>
      <c r="K82" s="48">
        <f t="shared" si="9"/>
        <v>0</v>
      </c>
      <c r="L82" s="49">
        <f t="shared" si="10"/>
        <v>0</v>
      </c>
      <c r="M82" s="47">
        <f t="shared" si="11"/>
        <v>0</v>
      </c>
      <c r="N82" s="47">
        <f t="shared" si="12"/>
        <v>0</v>
      </c>
      <c r="O82" s="47">
        <f t="shared" si="13"/>
        <v>0</v>
      </c>
      <c r="P82" s="48">
        <f t="shared" si="14"/>
        <v>0</v>
      </c>
    </row>
    <row r="83" spans="1:16" ht="10.5" x14ac:dyDescent="0.35">
      <c r="A83" s="37">
        <v>6</v>
      </c>
      <c r="B83" s="38"/>
      <c r="C83" s="96" t="s">
        <v>155</v>
      </c>
      <c r="D83" s="24" t="s">
        <v>73</v>
      </c>
      <c r="E83" s="103">
        <v>1</v>
      </c>
      <c r="F83" s="66"/>
      <c r="G83" s="63"/>
      <c r="H83" s="47">
        <f t="shared" si="8"/>
        <v>0</v>
      </c>
      <c r="I83" s="63"/>
      <c r="J83" s="63"/>
      <c r="K83" s="48">
        <f t="shared" si="9"/>
        <v>0</v>
      </c>
      <c r="L83" s="49">
        <f t="shared" si="10"/>
        <v>0</v>
      </c>
      <c r="M83" s="47">
        <f t="shared" si="11"/>
        <v>0</v>
      </c>
      <c r="N83" s="47">
        <f t="shared" si="12"/>
        <v>0</v>
      </c>
      <c r="O83" s="47">
        <f t="shared" si="13"/>
        <v>0</v>
      </c>
      <c r="P83" s="48">
        <f t="shared" si="14"/>
        <v>0</v>
      </c>
    </row>
    <row r="84" spans="1:16" ht="10.5" x14ac:dyDescent="0.4">
      <c r="A84" s="94">
        <v>4</v>
      </c>
      <c r="B84" s="98"/>
      <c r="C84" s="95" t="s">
        <v>158</v>
      </c>
      <c r="D84" s="24"/>
      <c r="E84" s="103"/>
      <c r="F84" s="66"/>
      <c r="G84" s="63"/>
      <c r="H84" s="47">
        <f t="shared" si="8"/>
        <v>0</v>
      </c>
      <c r="I84" s="63"/>
      <c r="J84" s="63"/>
      <c r="K84" s="48">
        <f t="shared" si="9"/>
        <v>0</v>
      </c>
      <c r="L84" s="49">
        <f t="shared" si="10"/>
        <v>0</v>
      </c>
      <c r="M84" s="47">
        <f t="shared" si="11"/>
        <v>0</v>
      </c>
      <c r="N84" s="47">
        <f t="shared" si="12"/>
        <v>0</v>
      </c>
      <c r="O84" s="47">
        <f t="shared" si="13"/>
        <v>0</v>
      </c>
      <c r="P84" s="48">
        <f t="shared" si="14"/>
        <v>0</v>
      </c>
    </row>
    <row r="85" spans="1:16" ht="31.5" x14ac:dyDescent="0.35">
      <c r="A85" s="37">
        <v>1</v>
      </c>
      <c r="B85" s="38"/>
      <c r="C85" s="93" t="s">
        <v>143</v>
      </c>
      <c r="D85" s="24" t="s">
        <v>61</v>
      </c>
      <c r="E85" s="103">
        <v>4.2</v>
      </c>
      <c r="F85" s="66"/>
      <c r="G85" s="63"/>
      <c r="H85" s="47">
        <f t="shared" si="8"/>
        <v>0</v>
      </c>
      <c r="I85" s="63"/>
      <c r="J85" s="63"/>
      <c r="K85" s="48">
        <f t="shared" si="9"/>
        <v>0</v>
      </c>
      <c r="L85" s="49">
        <f t="shared" si="10"/>
        <v>0</v>
      </c>
      <c r="M85" s="47">
        <f t="shared" si="11"/>
        <v>0</v>
      </c>
      <c r="N85" s="47">
        <f t="shared" si="12"/>
        <v>0</v>
      </c>
      <c r="O85" s="47">
        <f t="shared" si="13"/>
        <v>0</v>
      </c>
      <c r="P85" s="48">
        <f t="shared" si="14"/>
        <v>0</v>
      </c>
    </row>
    <row r="86" spans="1:16" ht="20.399999999999999" x14ac:dyDescent="0.35">
      <c r="A86" s="37">
        <v>2</v>
      </c>
      <c r="B86" s="38"/>
      <c r="C86" s="96" t="s">
        <v>144</v>
      </c>
      <c r="D86" s="24" t="s">
        <v>61</v>
      </c>
      <c r="E86" s="103">
        <v>4.83</v>
      </c>
      <c r="F86" s="66"/>
      <c r="G86" s="63"/>
      <c r="H86" s="47">
        <f t="shared" si="8"/>
        <v>0</v>
      </c>
      <c r="I86" s="63"/>
      <c r="J86" s="63"/>
      <c r="K86" s="48">
        <f t="shared" si="9"/>
        <v>0</v>
      </c>
      <c r="L86" s="49">
        <f t="shared" si="10"/>
        <v>0</v>
      </c>
      <c r="M86" s="47">
        <f t="shared" si="11"/>
        <v>0</v>
      </c>
      <c r="N86" s="47">
        <f t="shared" si="12"/>
        <v>0</v>
      </c>
      <c r="O86" s="47">
        <f t="shared" si="13"/>
        <v>0</v>
      </c>
      <c r="P86" s="48">
        <f t="shared" si="14"/>
        <v>0</v>
      </c>
    </row>
    <row r="87" spans="1:16" ht="20.399999999999999" x14ac:dyDescent="0.35">
      <c r="A87" s="37">
        <v>3</v>
      </c>
      <c r="B87" s="38"/>
      <c r="C87" s="96" t="s">
        <v>86</v>
      </c>
      <c r="D87" s="24" t="s">
        <v>61</v>
      </c>
      <c r="E87" s="103">
        <v>4.83</v>
      </c>
      <c r="F87" s="66"/>
      <c r="G87" s="63"/>
      <c r="H87" s="47">
        <f t="shared" si="8"/>
        <v>0</v>
      </c>
      <c r="I87" s="63"/>
      <c r="J87" s="63"/>
      <c r="K87" s="48">
        <f t="shared" si="9"/>
        <v>0</v>
      </c>
      <c r="L87" s="49">
        <f t="shared" si="10"/>
        <v>0</v>
      </c>
      <c r="M87" s="47">
        <f t="shared" si="11"/>
        <v>0</v>
      </c>
      <c r="N87" s="47">
        <f t="shared" si="12"/>
        <v>0</v>
      </c>
      <c r="O87" s="47">
        <f t="shared" si="13"/>
        <v>0</v>
      </c>
      <c r="P87" s="48">
        <f t="shared" si="14"/>
        <v>0</v>
      </c>
    </row>
    <row r="88" spans="1:16" ht="20.399999999999999" x14ac:dyDescent="0.35">
      <c r="A88" s="37">
        <v>4</v>
      </c>
      <c r="B88" s="38"/>
      <c r="C88" s="96" t="s">
        <v>87</v>
      </c>
      <c r="D88" s="24" t="s">
        <v>61</v>
      </c>
      <c r="E88" s="103">
        <v>4.83</v>
      </c>
      <c r="F88" s="66"/>
      <c r="G88" s="63"/>
      <c r="H88" s="47">
        <f t="shared" si="8"/>
        <v>0</v>
      </c>
      <c r="I88" s="63"/>
      <c r="J88" s="63"/>
      <c r="K88" s="48">
        <f t="shared" si="9"/>
        <v>0</v>
      </c>
      <c r="L88" s="49">
        <f t="shared" si="10"/>
        <v>0</v>
      </c>
      <c r="M88" s="47">
        <f t="shared" si="11"/>
        <v>0</v>
      </c>
      <c r="N88" s="47">
        <f t="shared" si="12"/>
        <v>0</v>
      </c>
      <c r="O88" s="47">
        <f t="shared" si="13"/>
        <v>0</v>
      </c>
      <c r="P88" s="48">
        <f t="shared" si="14"/>
        <v>0</v>
      </c>
    </row>
    <row r="89" spans="1:16" ht="10.5" x14ac:dyDescent="0.35">
      <c r="A89" s="37">
        <v>5</v>
      </c>
      <c r="B89" s="38"/>
      <c r="C89" s="96" t="s">
        <v>145</v>
      </c>
      <c r="D89" s="24" t="s">
        <v>119</v>
      </c>
      <c r="E89" s="103">
        <v>14</v>
      </c>
      <c r="F89" s="66"/>
      <c r="G89" s="63"/>
      <c r="H89" s="47">
        <f t="shared" si="8"/>
        <v>0</v>
      </c>
      <c r="I89" s="63"/>
      <c r="J89" s="63"/>
      <c r="K89" s="48">
        <f t="shared" si="9"/>
        <v>0</v>
      </c>
      <c r="L89" s="49">
        <f t="shared" si="10"/>
        <v>0</v>
      </c>
      <c r="M89" s="47">
        <f t="shared" si="11"/>
        <v>0</v>
      </c>
      <c r="N89" s="47">
        <f t="shared" si="12"/>
        <v>0</v>
      </c>
      <c r="O89" s="47">
        <f t="shared" si="13"/>
        <v>0</v>
      </c>
      <c r="P89" s="48">
        <f t="shared" si="14"/>
        <v>0</v>
      </c>
    </row>
    <row r="90" spans="1:16" ht="10.5" x14ac:dyDescent="0.35">
      <c r="A90" s="37">
        <v>6</v>
      </c>
      <c r="B90" s="38"/>
      <c r="C90" s="96" t="s">
        <v>88</v>
      </c>
      <c r="D90" s="24" t="s">
        <v>73</v>
      </c>
      <c r="E90" s="103">
        <v>1</v>
      </c>
      <c r="F90" s="66"/>
      <c r="G90" s="63"/>
      <c r="H90" s="47">
        <f t="shared" si="8"/>
        <v>0</v>
      </c>
      <c r="I90" s="63"/>
      <c r="J90" s="63"/>
      <c r="K90" s="48">
        <f t="shared" si="9"/>
        <v>0</v>
      </c>
      <c r="L90" s="49">
        <f t="shared" si="10"/>
        <v>0</v>
      </c>
      <c r="M90" s="47">
        <f t="shared" si="11"/>
        <v>0</v>
      </c>
      <c r="N90" s="47">
        <f t="shared" si="12"/>
        <v>0</v>
      </c>
      <c r="O90" s="47">
        <f t="shared" si="13"/>
        <v>0</v>
      </c>
      <c r="P90" s="48">
        <f t="shared" si="14"/>
        <v>0</v>
      </c>
    </row>
    <row r="91" spans="1:16" ht="21" x14ac:dyDescent="0.35">
      <c r="A91" s="37">
        <v>7</v>
      </c>
      <c r="B91" s="38"/>
      <c r="C91" s="93" t="s">
        <v>146</v>
      </c>
      <c r="D91" s="24" t="s">
        <v>61</v>
      </c>
      <c r="E91" s="103">
        <v>4.2</v>
      </c>
      <c r="F91" s="66"/>
      <c r="G91" s="63"/>
      <c r="H91" s="47">
        <f t="shared" si="8"/>
        <v>0</v>
      </c>
      <c r="I91" s="63"/>
      <c r="J91" s="63"/>
      <c r="K91" s="48">
        <f t="shared" si="9"/>
        <v>0</v>
      </c>
      <c r="L91" s="49">
        <f t="shared" si="10"/>
        <v>0</v>
      </c>
      <c r="M91" s="47">
        <f t="shared" si="11"/>
        <v>0</v>
      </c>
      <c r="N91" s="47">
        <f t="shared" si="12"/>
        <v>0</v>
      </c>
      <c r="O91" s="47">
        <f t="shared" si="13"/>
        <v>0</v>
      </c>
      <c r="P91" s="48">
        <f t="shared" si="14"/>
        <v>0</v>
      </c>
    </row>
    <row r="92" spans="1:16" ht="20.399999999999999" x14ac:dyDescent="0.35">
      <c r="A92" s="37">
        <v>8</v>
      </c>
      <c r="B92" s="38"/>
      <c r="C92" s="96" t="s">
        <v>147</v>
      </c>
      <c r="D92" s="24" t="s">
        <v>61</v>
      </c>
      <c r="E92" s="103">
        <v>5.25</v>
      </c>
      <c r="F92" s="66"/>
      <c r="G92" s="63"/>
      <c r="H92" s="47">
        <f t="shared" si="8"/>
        <v>0</v>
      </c>
      <c r="I92" s="63"/>
      <c r="J92" s="63"/>
      <c r="K92" s="48">
        <f t="shared" si="9"/>
        <v>0</v>
      </c>
      <c r="L92" s="49">
        <f t="shared" si="10"/>
        <v>0</v>
      </c>
      <c r="M92" s="47">
        <f t="shared" si="11"/>
        <v>0</v>
      </c>
      <c r="N92" s="47">
        <f t="shared" si="12"/>
        <v>0</v>
      </c>
      <c r="O92" s="47">
        <f t="shared" si="13"/>
        <v>0</v>
      </c>
      <c r="P92" s="48">
        <f t="shared" si="14"/>
        <v>0</v>
      </c>
    </row>
    <row r="93" spans="1:16" ht="20.399999999999999" x14ac:dyDescent="0.35">
      <c r="A93" s="37">
        <v>9</v>
      </c>
      <c r="B93" s="38"/>
      <c r="C93" s="96" t="s">
        <v>148</v>
      </c>
      <c r="D93" s="24" t="s">
        <v>61</v>
      </c>
      <c r="E93" s="103">
        <v>5.25</v>
      </c>
      <c r="F93" s="66"/>
      <c r="G93" s="63"/>
      <c r="H93" s="47">
        <f t="shared" si="8"/>
        <v>0</v>
      </c>
      <c r="I93" s="63"/>
      <c r="J93" s="63"/>
      <c r="K93" s="48">
        <f t="shared" si="9"/>
        <v>0</v>
      </c>
      <c r="L93" s="49">
        <f t="shared" si="10"/>
        <v>0</v>
      </c>
      <c r="M93" s="47">
        <f t="shared" si="11"/>
        <v>0</v>
      </c>
      <c r="N93" s="47">
        <f t="shared" si="12"/>
        <v>0</v>
      </c>
      <c r="O93" s="47">
        <f t="shared" si="13"/>
        <v>0</v>
      </c>
      <c r="P93" s="48">
        <f t="shared" si="14"/>
        <v>0</v>
      </c>
    </row>
    <row r="94" spans="1:16" ht="10.5" x14ac:dyDescent="0.35">
      <c r="A94" s="37">
        <v>10</v>
      </c>
      <c r="B94" s="38"/>
      <c r="C94" s="96" t="s">
        <v>92</v>
      </c>
      <c r="D94" s="24" t="s">
        <v>73</v>
      </c>
      <c r="E94" s="103">
        <v>1</v>
      </c>
      <c r="F94" s="66"/>
      <c r="G94" s="63"/>
      <c r="H94" s="47">
        <f t="shared" si="8"/>
        <v>0</v>
      </c>
      <c r="I94" s="63"/>
      <c r="J94" s="63"/>
      <c r="K94" s="48">
        <f t="shared" si="9"/>
        <v>0</v>
      </c>
      <c r="L94" s="49">
        <f t="shared" si="10"/>
        <v>0</v>
      </c>
      <c r="M94" s="47">
        <f t="shared" si="11"/>
        <v>0</v>
      </c>
      <c r="N94" s="47">
        <f t="shared" si="12"/>
        <v>0</v>
      </c>
      <c r="O94" s="47">
        <f t="shared" si="13"/>
        <v>0</v>
      </c>
      <c r="P94" s="48">
        <f t="shared" si="14"/>
        <v>0</v>
      </c>
    </row>
    <row r="95" spans="1:16" ht="10.5" x14ac:dyDescent="0.35">
      <c r="A95" s="37">
        <v>11</v>
      </c>
      <c r="B95" s="38"/>
      <c r="C95" s="93" t="s">
        <v>149</v>
      </c>
      <c r="D95" s="24" t="s">
        <v>61</v>
      </c>
      <c r="E95" s="103">
        <v>4.17</v>
      </c>
      <c r="F95" s="66"/>
      <c r="G95" s="63"/>
      <c r="H95" s="47">
        <f t="shared" si="8"/>
        <v>0</v>
      </c>
      <c r="I95" s="63"/>
      <c r="J95" s="63"/>
      <c r="K95" s="48">
        <f t="shared" si="9"/>
        <v>0</v>
      </c>
      <c r="L95" s="49">
        <f t="shared" si="10"/>
        <v>0</v>
      </c>
      <c r="M95" s="47">
        <f t="shared" si="11"/>
        <v>0</v>
      </c>
      <c r="N95" s="47">
        <f t="shared" si="12"/>
        <v>0</v>
      </c>
      <c r="O95" s="47">
        <f t="shared" si="13"/>
        <v>0</v>
      </c>
      <c r="P95" s="48">
        <f t="shared" si="14"/>
        <v>0</v>
      </c>
    </row>
    <row r="96" spans="1:16" ht="10.5" x14ac:dyDescent="0.35">
      <c r="A96" s="37">
        <v>12</v>
      </c>
      <c r="B96" s="38"/>
      <c r="C96" s="96" t="s">
        <v>95</v>
      </c>
      <c r="D96" s="24" t="s">
        <v>61</v>
      </c>
      <c r="E96" s="103">
        <v>4.8</v>
      </c>
      <c r="F96" s="66"/>
      <c r="G96" s="63"/>
      <c r="H96" s="47">
        <f t="shared" si="8"/>
        <v>0</v>
      </c>
      <c r="I96" s="63"/>
      <c r="J96" s="63"/>
      <c r="K96" s="48">
        <f t="shared" si="9"/>
        <v>0</v>
      </c>
      <c r="L96" s="49">
        <f t="shared" si="10"/>
        <v>0</v>
      </c>
      <c r="M96" s="47">
        <f t="shared" si="11"/>
        <v>0</v>
      </c>
      <c r="N96" s="47">
        <f t="shared" si="12"/>
        <v>0</v>
      </c>
      <c r="O96" s="47">
        <f t="shared" si="13"/>
        <v>0</v>
      </c>
      <c r="P96" s="48">
        <f t="shared" si="14"/>
        <v>0</v>
      </c>
    </row>
    <row r="97" spans="1:16" ht="10.5" x14ac:dyDescent="0.35">
      <c r="A97" s="37">
        <v>13</v>
      </c>
      <c r="B97" s="38"/>
      <c r="C97" s="96" t="s">
        <v>150</v>
      </c>
      <c r="D97" s="24" t="s">
        <v>73</v>
      </c>
      <c r="E97" s="103">
        <v>1</v>
      </c>
      <c r="F97" s="66"/>
      <c r="G97" s="63"/>
      <c r="H97" s="47">
        <f t="shared" si="8"/>
        <v>0</v>
      </c>
      <c r="I97" s="63"/>
      <c r="J97" s="63"/>
      <c r="K97" s="48">
        <f t="shared" si="9"/>
        <v>0</v>
      </c>
      <c r="L97" s="49">
        <f t="shared" si="10"/>
        <v>0</v>
      </c>
      <c r="M97" s="47">
        <f t="shared" si="11"/>
        <v>0</v>
      </c>
      <c r="N97" s="47">
        <f t="shared" si="12"/>
        <v>0</v>
      </c>
      <c r="O97" s="47">
        <f t="shared" si="13"/>
        <v>0</v>
      </c>
      <c r="P97" s="48">
        <f t="shared" si="14"/>
        <v>0</v>
      </c>
    </row>
    <row r="98" spans="1:16" ht="10.5" x14ac:dyDescent="0.4">
      <c r="A98" s="94">
        <v>5</v>
      </c>
      <c r="B98" s="98"/>
      <c r="C98" s="95" t="s">
        <v>159</v>
      </c>
      <c r="D98" s="24"/>
      <c r="E98" s="103"/>
      <c r="F98" s="66"/>
      <c r="G98" s="63"/>
      <c r="H98" s="47">
        <f t="shared" si="8"/>
        <v>0</v>
      </c>
      <c r="I98" s="63"/>
      <c r="J98" s="63"/>
      <c r="K98" s="48">
        <f t="shared" si="9"/>
        <v>0</v>
      </c>
      <c r="L98" s="49">
        <f t="shared" si="10"/>
        <v>0</v>
      </c>
      <c r="M98" s="47">
        <f t="shared" si="11"/>
        <v>0</v>
      </c>
      <c r="N98" s="47">
        <f t="shared" si="12"/>
        <v>0</v>
      </c>
      <c r="O98" s="47">
        <f t="shared" si="13"/>
        <v>0</v>
      </c>
      <c r="P98" s="48">
        <f t="shared" si="14"/>
        <v>0</v>
      </c>
    </row>
    <row r="99" spans="1:16" ht="10.5" x14ac:dyDescent="0.35">
      <c r="A99" s="37">
        <v>1</v>
      </c>
      <c r="B99" s="38"/>
      <c r="C99" s="93" t="s">
        <v>160</v>
      </c>
      <c r="D99" s="24" t="s">
        <v>73</v>
      </c>
      <c r="E99" s="103">
        <v>1</v>
      </c>
      <c r="F99" s="66"/>
      <c r="G99" s="63"/>
      <c r="H99" s="47">
        <f t="shared" si="8"/>
        <v>0</v>
      </c>
      <c r="I99" s="63"/>
      <c r="J99" s="63"/>
      <c r="K99" s="48">
        <f t="shared" si="9"/>
        <v>0</v>
      </c>
      <c r="L99" s="49">
        <f t="shared" si="10"/>
        <v>0</v>
      </c>
      <c r="M99" s="47">
        <f t="shared" si="11"/>
        <v>0</v>
      </c>
      <c r="N99" s="47">
        <f t="shared" si="12"/>
        <v>0</v>
      </c>
      <c r="O99" s="47">
        <f t="shared" si="13"/>
        <v>0</v>
      </c>
      <c r="P99" s="48">
        <f t="shared" si="14"/>
        <v>0</v>
      </c>
    </row>
    <row r="100" spans="1:16" ht="21" x14ac:dyDescent="0.35">
      <c r="A100" s="37">
        <v>2</v>
      </c>
      <c r="B100" s="38"/>
      <c r="C100" s="93" t="s">
        <v>161</v>
      </c>
      <c r="D100" s="24" t="s">
        <v>73</v>
      </c>
      <c r="E100" s="103">
        <v>1</v>
      </c>
      <c r="F100" s="66"/>
      <c r="G100" s="63"/>
      <c r="H100" s="47">
        <f t="shared" si="8"/>
        <v>0</v>
      </c>
      <c r="I100" s="63"/>
      <c r="J100" s="63"/>
      <c r="K100" s="48">
        <f t="shared" si="9"/>
        <v>0</v>
      </c>
      <c r="L100" s="49">
        <f t="shared" si="10"/>
        <v>0</v>
      </c>
      <c r="M100" s="47">
        <f t="shared" si="11"/>
        <v>0</v>
      </c>
      <c r="N100" s="47">
        <f t="shared" si="12"/>
        <v>0</v>
      </c>
      <c r="O100" s="47">
        <f t="shared" si="13"/>
        <v>0</v>
      </c>
      <c r="P100" s="48">
        <f t="shared" si="14"/>
        <v>0</v>
      </c>
    </row>
    <row r="101" spans="1:16" ht="21.3" thickBot="1" x14ac:dyDescent="0.4">
      <c r="A101" s="37">
        <v>3</v>
      </c>
      <c r="B101" s="38"/>
      <c r="C101" s="93" t="s">
        <v>162</v>
      </c>
      <c r="D101" s="24" t="s">
        <v>73</v>
      </c>
      <c r="E101" s="103">
        <v>1</v>
      </c>
      <c r="F101" s="66"/>
      <c r="G101" s="63"/>
      <c r="H101" s="47">
        <f t="shared" si="8"/>
        <v>0</v>
      </c>
      <c r="I101" s="63"/>
      <c r="J101" s="63"/>
      <c r="K101" s="48">
        <f t="shared" si="9"/>
        <v>0</v>
      </c>
      <c r="L101" s="49">
        <f t="shared" si="10"/>
        <v>0</v>
      </c>
      <c r="M101" s="47">
        <f t="shared" si="11"/>
        <v>0</v>
      </c>
      <c r="N101" s="47">
        <f t="shared" si="12"/>
        <v>0</v>
      </c>
      <c r="O101" s="47">
        <f t="shared" si="13"/>
        <v>0</v>
      </c>
      <c r="P101" s="48">
        <f t="shared" si="14"/>
        <v>0</v>
      </c>
    </row>
    <row r="102" spans="1:16" ht="10.8" customHeight="1" thickBot="1" x14ac:dyDescent="0.45">
      <c r="A102" s="171" t="s">
        <v>433</v>
      </c>
      <c r="B102" s="172"/>
      <c r="C102" s="172"/>
      <c r="D102" s="172"/>
      <c r="E102" s="172"/>
      <c r="F102" s="172"/>
      <c r="G102" s="172"/>
      <c r="H102" s="172"/>
      <c r="I102" s="172"/>
      <c r="J102" s="172"/>
      <c r="K102" s="173"/>
      <c r="L102" s="67">
        <f>SUM(L14:L101)</f>
        <v>0</v>
      </c>
      <c r="M102" s="68">
        <f>SUM(M14:M101)</f>
        <v>0</v>
      </c>
      <c r="N102" s="68">
        <f>SUM(N14:N101)</f>
        <v>0</v>
      </c>
      <c r="O102" s="68">
        <f>SUM(O14:O101)</f>
        <v>0</v>
      </c>
      <c r="P102" s="69">
        <f>SUM(P14:P101)</f>
        <v>0</v>
      </c>
    </row>
    <row r="103" spans="1:16" x14ac:dyDescent="0.3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x14ac:dyDescent="0.3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x14ac:dyDescent="0.35">
      <c r="A105" s="1" t="s">
        <v>18</v>
      </c>
      <c r="B105" s="17"/>
      <c r="C105" s="170">
        <f>'Kops a'!C33:H33</f>
        <v>0</v>
      </c>
      <c r="D105" s="170"/>
      <c r="E105" s="170"/>
      <c r="F105" s="170"/>
      <c r="G105" s="170"/>
      <c r="H105" s="170"/>
      <c r="I105" s="17"/>
      <c r="J105" s="17"/>
      <c r="K105" s="17"/>
      <c r="L105" s="17"/>
      <c r="M105" s="17"/>
      <c r="N105" s="17"/>
      <c r="O105" s="17"/>
      <c r="P105" s="17"/>
    </row>
    <row r="106" spans="1:16" x14ac:dyDescent="0.35">
      <c r="A106" s="17"/>
      <c r="B106" s="17"/>
      <c r="C106" s="106" t="s">
        <v>19</v>
      </c>
      <c r="D106" s="106"/>
      <c r="E106" s="106"/>
      <c r="F106" s="106"/>
      <c r="G106" s="106"/>
      <c r="H106" s="106"/>
      <c r="I106" s="17"/>
      <c r="J106" s="17"/>
      <c r="K106" s="17"/>
      <c r="L106" s="17"/>
      <c r="M106" s="17"/>
      <c r="N106" s="17"/>
      <c r="O106" s="17"/>
      <c r="P106" s="17"/>
    </row>
    <row r="107" spans="1:16" x14ac:dyDescent="0.3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x14ac:dyDescent="0.35">
      <c r="A108" s="85" t="str">
        <f>'Kops a'!A36</f>
        <v>Tāme sastādīta</v>
      </c>
      <c r="B108" s="50"/>
      <c r="C108" s="50"/>
      <c r="D108" s="50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x14ac:dyDescent="0.3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x14ac:dyDescent="0.35">
      <c r="A110" s="1" t="s">
        <v>43</v>
      </c>
      <c r="B110" s="17"/>
      <c r="C110" s="170">
        <f>'Kops a'!C38:H38</f>
        <v>0</v>
      </c>
      <c r="D110" s="170"/>
      <c r="E110" s="170"/>
      <c r="F110" s="170"/>
      <c r="G110" s="170"/>
      <c r="H110" s="170"/>
      <c r="I110" s="17"/>
      <c r="J110" s="17"/>
      <c r="K110" s="17"/>
      <c r="L110" s="17"/>
      <c r="M110" s="17"/>
      <c r="N110" s="17"/>
      <c r="O110" s="17"/>
      <c r="P110" s="17"/>
    </row>
    <row r="111" spans="1:16" x14ac:dyDescent="0.35">
      <c r="A111" s="17"/>
      <c r="B111" s="17"/>
      <c r="C111" s="106" t="s">
        <v>19</v>
      </c>
      <c r="D111" s="106"/>
      <c r="E111" s="106"/>
      <c r="F111" s="106"/>
      <c r="G111" s="106"/>
      <c r="H111" s="106"/>
      <c r="I111" s="17"/>
      <c r="J111" s="17"/>
      <c r="K111" s="17"/>
      <c r="L111" s="17"/>
      <c r="M111" s="17"/>
      <c r="N111" s="17"/>
      <c r="O111" s="17"/>
      <c r="P111" s="17"/>
    </row>
    <row r="112" spans="1:16" x14ac:dyDescent="0.3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x14ac:dyDescent="0.35">
      <c r="A113" s="85" t="s">
        <v>111</v>
      </c>
      <c r="B113" s="50"/>
      <c r="C113" s="89">
        <f>'Kops a'!C41</f>
        <v>0</v>
      </c>
      <c r="D113" s="50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x14ac:dyDescent="0.3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</sheetData>
  <mergeCells count="22">
    <mergeCell ref="C111:H111"/>
    <mergeCell ref="C4:I4"/>
    <mergeCell ref="F12:K12"/>
    <mergeCell ref="J9:M9"/>
    <mergeCell ref="D8:L8"/>
    <mergeCell ref="A102:K102"/>
    <mergeCell ref="C105:H105"/>
    <mergeCell ref="C106:H106"/>
    <mergeCell ref="C110:H110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A14:G14 I14:J14 A15:E101">
    <cfRule type="cellIs" dxfId="142" priority="33" operator="equal">
      <formula>0</formula>
    </cfRule>
  </conditionalFormatting>
  <conditionalFormatting sqref="N9:O9 K14:P14 H14">
    <cfRule type="cellIs" dxfId="141" priority="32" operator="equal">
      <formula>0</formula>
    </cfRule>
  </conditionalFormatting>
  <conditionalFormatting sqref="C2:I2">
    <cfRule type="cellIs" dxfId="140" priority="29" operator="equal">
      <formula>0</formula>
    </cfRule>
  </conditionalFormatting>
  <conditionalFormatting sqref="O10">
    <cfRule type="cellIs" dxfId="139" priority="28" operator="equal">
      <formula>"20__. gada __. _________"</formula>
    </cfRule>
  </conditionalFormatting>
  <conditionalFormatting sqref="L102:P102">
    <cfRule type="cellIs" dxfId="138" priority="22" operator="equal">
      <formula>0</formula>
    </cfRule>
  </conditionalFormatting>
  <conditionalFormatting sqref="C4:I4">
    <cfRule type="cellIs" dxfId="137" priority="21" operator="equal">
      <formula>0</formula>
    </cfRule>
  </conditionalFormatting>
  <conditionalFormatting sqref="D5:L8">
    <cfRule type="cellIs" dxfId="136" priority="19" operator="equal">
      <formula>0</formula>
    </cfRule>
  </conditionalFormatting>
  <conditionalFormatting sqref="P10">
    <cfRule type="cellIs" dxfId="135" priority="18" operator="equal">
      <formula>"20__. gada __. _________"</formula>
    </cfRule>
  </conditionalFormatting>
  <conditionalFormatting sqref="C110:H110">
    <cfRule type="cellIs" dxfId="134" priority="15" operator="equal">
      <formula>0</formula>
    </cfRule>
  </conditionalFormatting>
  <conditionalFormatting sqref="C105:H105">
    <cfRule type="cellIs" dxfId="133" priority="14" operator="equal">
      <formula>0</formula>
    </cfRule>
  </conditionalFormatting>
  <conditionalFormatting sqref="C110:H110 C113 C105:H105">
    <cfRule type="cellIs" dxfId="132" priority="13" operator="equal">
      <formula>0</formula>
    </cfRule>
  </conditionalFormatting>
  <conditionalFormatting sqref="D1">
    <cfRule type="cellIs" dxfId="131" priority="12" operator="equal">
      <formula>0</formula>
    </cfRule>
  </conditionalFormatting>
  <conditionalFormatting sqref="A9">
    <cfRule type="containsText" dxfId="130" priority="1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5:G101 I15:J101">
    <cfRule type="cellIs" dxfId="129" priority="3" operator="equal">
      <formula>0</formula>
    </cfRule>
  </conditionalFormatting>
  <conditionalFormatting sqref="K15:P101 H15:H101">
    <cfRule type="cellIs" dxfId="128" priority="2" operator="equal">
      <formula>0</formula>
    </cfRule>
  </conditionalFormatting>
  <conditionalFormatting sqref="A102:K102">
    <cfRule type="containsText" dxfId="127" priority="1" operator="containsText" text="Tiešās izmaksas kopā, t. sk. darba devēja sociālais nodoklis __.__% ">
      <formula>NOT(ISERROR(SEARCH("Tiešās izmaksas kopā, t. sk. darba devēja sociālais nodoklis __.__% ",A102)))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46B16A03-C867-4231-9EE2-FA19DDA4D492}">
            <xm:f>NOT(ISERROR(SEARCH("Tāme sastādīta ____. gada ___. ______________",A108)))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A108</xm:sqref>
        </x14:conditionalFormatting>
        <x14:conditionalFormatting xmlns:xm="http://schemas.microsoft.com/office/excel/2006/main">
          <x14:cfRule type="containsText" priority="16" operator="containsText" id="{2AF3CC58-04F0-4432-AA0F-D3D058C3CAD1}">
            <xm:f>NOT(ISERROR(SEARCH("Sertifikāta Nr. _________________________________",A113)))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A113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144"/>
  <sheetViews>
    <sheetView workbookViewId="0">
      <selection activeCell="C22" sqref="C22"/>
    </sheetView>
  </sheetViews>
  <sheetFormatPr defaultColWidth="9.15625" defaultRowHeight="10.199999999999999" x14ac:dyDescent="0.35"/>
  <cols>
    <col min="1" max="1" width="4.578125" style="1" customWidth="1"/>
    <col min="2" max="2" width="5.26171875" style="1" customWidth="1"/>
    <col min="3" max="3" width="38.41796875" style="1" customWidth="1"/>
    <col min="4" max="4" width="5.83984375" style="1" customWidth="1"/>
    <col min="5" max="5" width="8.68359375" style="1" customWidth="1"/>
    <col min="6" max="6" width="5.41796875" style="1" customWidth="1"/>
    <col min="7" max="7" width="4.83984375" style="1" customWidth="1"/>
    <col min="8" max="10" width="6.68359375" style="1" customWidth="1"/>
    <col min="11" max="11" width="7" style="1" customWidth="1"/>
    <col min="12" max="15" width="7.68359375" style="1" customWidth="1"/>
    <col min="16" max="16" width="9" style="1" customWidth="1"/>
    <col min="17" max="16384" width="9.15625" style="1"/>
  </cols>
  <sheetData>
    <row r="1" spans="1:16" x14ac:dyDescent="0.35">
      <c r="A1" s="23"/>
      <c r="B1" s="23"/>
      <c r="C1" s="26" t="s">
        <v>44</v>
      </c>
      <c r="D1" s="51">
        <f>'Kops a'!A17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ht="10.5" x14ac:dyDescent="0.35">
      <c r="A2" s="28"/>
      <c r="B2" s="28"/>
      <c r="C2" s="154" t="s">
        <v>163</v>
      </c>
      <c r="D2" s="154"/>
      <c r="E2" s="154"/>
      <c r="F2" s="154"/>
      <c r="G2" s="154"/>
      <c r="H2" s="154"/>
      <c r="I2" s="154"/>
      <c r="J2" s="28"/>
    </row>
    <row r="3" spans="1:16" ht="10.5" x14ac:dyDescent="0.35">
      <c r="A3" s="29"/>
      <c r="B3" s="29"/>
      <c r="C3" s="115" t="s">
        <v>23</v>
      </c>
      <c r="D3" s="115"/>
      <c r="E3" s="115"/>
      <c r="F3" s="115"/>
      <c r="G3" s="115"/>
      <c r="H3" s="115"/>
      <c r="I3" s="115"/>
      <c r="J3" s="29"/>
    </row>
    <row r="4" spans="1:16" ht="10.5" x14ac:dyDescent="0.35">
      <c r="A4" s="29"/>
      <c r="B4" s="29"/>
      <c r="C4" s="155" t="s">
        <v>5</v>
      </c>
      <c r="D4" s="155"/>
      <c r="E4" s="155"/>
      <c r="F4" s="155"/>
      <c r="G4" s="155"/>
      <c r="H4" s="155"/>
      <c r="I4" s="155"/>
      <c r="J4" s="29"/>
    </row>
    <row r="5" spans="1:16" x14ac:dyDescent="0.35">
      <c r="A5" s="23"/>
      <c r="B5" s="23"/>
      <c r="C5" s="26" t="s">
        <v>6</v>
      </c>
      <c r="D5" s="167" t="str">
        <f>'Kops a'!D6</f>
        <v>Daudzdzīvokļu dzīvojamās mājas vienkāršotas fasādes atjaunošana</v>
      </c>
      <c r="E5" s="167"/>
      <c r="F5" s="167"/>
      <c r="G5" s="167"/>
      <c r="H5" s="167"/>
      <c r="I5" s="167"/>
      <c r="J5" s="167"/>
      <c r="K5" s="167"/>
      <c r="L5" s="167"/>
      <c r="M5" s="17"/>
      <c r="N5" s="17"/>
      <c r="O5" s="17"/>
      <c r="P5" s="17"/>
    </row>
    <row r="6" spans="1:16" ht="25" customHeight="1" x14ac:dyDescent="0.35">
      <c r="A6" s="23"/>
      <c r="B6" s="23"/>
      <c r="C6" s="26" t="s">
        <v>8</v>
      </c>
      <c r="D6" s="167" t="str">
        <f>'Kops a'!D7</f>
        <v>Daudzdzīvokļu dzīvojamās mājas, Kooperatīva ielā 10, Jelgavā vienkāršotas fasādes atjaunošana</v>
      </c>
      <c r="E6" s="167"/>
      <c r="F6" s="167"/>
      <c r="G6" s="167"/>
      <c r="H6" s="167"/>
      <c r="I6" s="167"/>
      <c r="J6" s="167"/>
      <c r="K6" s="167"/>
      <c r="L6" s="167"/>
      <c r="M6" s="17"/>
      <c r="N6" s="17"/>
      <c r="O6" s="17"/>
      <c r="P6" s="17"/>
    </row>
    <row r="7" spans="1:16" x14ac:dyDescent="0.35">
      <c r="A7" s="23"/>
      <c r="B7" s="23"/>
      <c r="C7" s="26" t="s">
        <v>10</v>
      </c>
      <c r="D7" s="167" t="str">
        <f>'Kops a'!D8</f>
        <v>Kooperatīva iela 10, Jelgava</v>
      </c>
      <c r="E7" s="167"/>
      <c r="F7" s="167"/>
      <c r="G7" s="167"/>
      <c r="H7" s="167"/>
      <c r="I7" s="167"/>
      <c r="J7" s="167"/>
      <c r="K7" s="167"/>
      <c r="L7" s="167"/>
      <c r="M7" s="17"/>
      <c r="N7" s="17"/>
      <c r="O7" s="17"/>
      <c r="P7" s="17"/>
    </row>
    <row r="8" spans="1:16" x14ac:dyDescent="0.35">
      <c r="A8" s="23"/>
      <c r="B8" s="23"/>
      <c r="C8" s="4" t="s">
        <v>26</v>
      </c>
      <c r="D8" s="167">
        <f>'Kops a'!D9</f>
        <v>0</v>
      </c>
      <c r="E8" s="167"/>
      <c r="F8" s="167"/>
      <c r="G8" s="167"/>
      <c r="H8" s="167"/>
      <c r="I8" s="167"/>
      <c r="J8" s="167"/>
      <c r="K8" s="167"/>
      <c r="L8" s="167"/>
      <c r="M8" s="17"/>
      <c r="N8" s="17"/>
      <c r="O8" s="17"/>
      <c r="P8" s="17"/>
    </row>
    <row r="9" spans="1:16" ht="11.25" customHeight="1" x14ac:dyDescent="0.35">
      <c r="A9" s="153" t="s">
        <v>434</v>
      </c>
      <c r="B9" s="153"/>
      <c r="C9" s="153"/>
      <c r="D9" s="153"/>
      <c r="E9" s="153"/>
      <c r="F9" s="153"/>
      <c r="G9" s="153"/>
      <c r="H9" s="153"/>
      <c r="I9" s="153"/>
      <c r="J9" s="159" t="s">
        <v>46</v>
      </c>
      <c r="K9" s="159"/>
      <c r="L9" s="159"/>
      <c r="M9" s="159"/>
      <c r="N9" s="166">
        <f>P132</f>
        <v>0</v>
      </c>
      <c r="O9" s="166"/>
      <c r="P9" s="30"/>
    </row>
    <row r="10" spans="1:16" ht="10.5" x14ac:dyDescent="0.35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7"/>
      <c r="P10" s="86" t="str">
        <f>A138</f>
        <v>Tāme sastādīta</v>
      </c>
    </row>
    <row r="11" spans="1:16" ht="10.8" thickBot="1" x14ac:dyDescent="0.4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35">
      <c r="A12" s="127" t="s">
        <v>29</v>
      </c>
      <c r="B12" s="161" t="s">
        <v>47</v>
      </c>
      <c r="C12" s="157" t="s">
        <v>48</v>
      </c>
      <c r="D12" s="164" t="s">
        <v>49</v>
      </c>
      <c r="E12" s="168" t="s">
        <v>50</v>
      </c>
      <c r="F12" s="156" t="s">
        <v>51</v>
      </c>
      <c r="G12" s="157"/>
      <c r="H12" s="157"/>
      <c r="I12" s="157"/>
      <c r="J12" s="157"/>
      <c r="K12" s="158"/>
      <c r="L12" s="156" t="s">
        <v>52</v>
      </c>
      <c r="M12" s="157"/>
      <c r="N12" s="157"/>
      <c r="O12" s="157"/>
      <c r="P12" s="158"/>
    </row>
    <row r="13" spans="1:16" ht="126.75" customHeight="1" thickBot="1" x14ac:dyDescent="0.4">
      <c r="A13" s="160"/>
      <c r="B13" s="162"/>
      <c r="C13" s="163"/>
      <c r="D13" s="165"/>
      <c r="E13" s="169"/>
      <c r="F13" s="35" t="s">
        <v>53</v>
      </c>
      <c r="G13" s="36" t="s">
        <v>54</v>
      </c>
      <c r="H13" s="36" t="s">
        <v>55</v>
      </c>
      <c r="I13" s="36" t="s">
        <v>56</v>
      </c>
      <c r="J13" s="36" t="s">
        <v>57</v>
      </c>
      <c r="K13" s="62" t="s">
        <v>58</v>
      </c>
      <c r="L13" s="35" t="s">
        <v>53</v>
      </c>
      <c r="M13" s="36" t="s">
        <v>55</v>
      </c>
      <c r="N13" s="36" t="s">
        <v>56</v>
      </c>
      <c r="O13" s="36" t="s">
        <v>57</v>
      </c>
      <c r="P13" s="62" t="s">
        <v>58</v>
      </c>
    </row>
    <row r="14" spans="1:16" ht="10.5" x14ac:dyDescent="0.4">
      <c r="A14" s="94">
        <v>1</v>
      </c>
      <c r="B14" s="98"/>
      <c r="C14" s="95" t="s">
        <v>164</v>
      </c>
      <c r="D14" s="24"/>
      <c r="E14" s="65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10.5" x14ac:dyDescent="0.35">
      <c r="A15" s="37">
        <v>1</v>
      </c>
      <c r="B15" s="38"/>
      <c r="C15" s="93" t="s">
        <v>165</v>
      </c>
      <c r="D15" s="24" t="s">
        <v>121</v>
      </c>
      <c r="E15" s="103">
        <v>1</v>
      </c>
      <c r="F15" s="66"/>
      <c r="G15" s="63"/>
      <c r="H15" s="47">
        <f t="shared" ref="H15:H46" si="0">ROUND(F15*G15,2)</f>
        <v>0</v>
      </c>
      <c r="I15" s="63"/>
      <c r="J15" s="63"/>
      <c r="K15" s="48">
        <f t="shared" ref="K15:K78" si="1">SUM(H15:J15)</f>
        <v>0</v>
      </c>
      <c r="L15" s="49">
        <f t="shared" ref="L15:L78" si="2">ROUND(E15*F15,2)</f>
        <v>0</v>
      </c>
      <c r="M15" s="47">
        <f t="shared" ref="M15:M78" si="3">ROUND(H15*E15,2)</f>
        <v>0</v>
      </c>
      <c r="N15" s="47">
        <f t="shared" ref="N15:N78" si="4">ROUND(I15*E15,2)</f>
        <v>0</v>
      </c>
      <c r="O15" s="47">
        <f t="shared" ref="O15:O78" si="5">ROUND(J15*E15,2)</f>
        <v>0</v>
      </c>
      <c r="P15" s="48">
        <f t="shared" ref="P15:P78" si="6">SUM(M15:O15)</f>
        <v>0</v>
      </c>
    </row>
    <row r="16" spans="1:16" ht="21" x14ac:dyDescent="0.35">
      <c r="A16" s="37">
        <v>2</v>
      </c>
      <c r="B16" s="38"/>
      <c r="C16" s="93" t="s">
        <v>166</v>
      </c>
      <c r="D16" s="24" t="s">
        <v>121</v>
      </c>
      <c r="E16" s="103">
        <v>1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10.5" x14ac:dyDescent="0.35">
      <c r="A17" s="37">
        <v>3</v>
      </c>
      <c r="B17" s="38"/>
      <c r="C17" s="93" t="s">
        <v>167</v>
      </c>
      <c r="D17" s="24" t="s">
        <v>61</v>
      </c>
      <c r="E17" s="103">
        <v>59.61</v>
      </c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10.5" x14ac:dyDescent="0.35">
      <c r="A18" s="37">
        <v>4</v>
      </c>
      <c r="B18" s="38"/>
      <c r="C18" s="93" t="s">
        <v>168</v>
      </c>
      <c r="D18" s="24" t="s">
        <v>98</v>
      </c>
      <c r="E18" s="103">
        <v>1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31.5" x14ac:dyDescent="0.35">
      <c r="A19" s="37">
        <v>5</v>
      </c>
      <c r="B19" s="38"/>
      <c r="C19" s="93" t="s">
        <v>169</v>
      </c>
      <c r="D19" s="24" t="s">
        <v>61</v>
      </c>
      <c r="E19" s="103">
        <v>10</v>
      </c>
      <c r="F19" s="66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1" x14ac:dyDescent="0.35">
      <c r="A20" s="37">
        <v>6</v>
      </c>
      <c r="B20" s="38"/>
      <c r="C20" s="93" t="s">
        <v>170</v>
      </c>
      <c r="D20" s="24" t="s">
        <v>119</v>
      </c>
      <c r="E20" s="103">
        <v>4</v>
      </c>
      <c r="F20" s="66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21" x14ac:dyDescent="0.35">
      <c r="A21" s="37">
        <v>7</v>
      </c>
      <c r="B21" s="38"/>
      <c r="C21" s="93" t="s">
        <v>171</v>
      </c>
      <c r="D21" s="24" t="s">
        <v>61</v>
      </c>
      <c r="E21" s="103">
        <v>20</v>
      </c>
      <c r="F21" s="66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1" x14ac:dyDescent="0.35">
      <c r="A22" s="37">
        <v>7</v>
      </c>
      <c r="B22" s="38"/>
      <c r="C22" s="93" t="s">
        <v>172</v>
      </c>
      <c r="D22" s="24" t="s">
        <v>61</v>
      </c>
      <c r="E22" s="103">
        <v>90.3</v>
      </c>
      <c r="F22" s="66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10.5" x14ac:dyDescent="0.35">
      <c r="A23" s="37">
        <v>8</v>
      </c>
      <c r="B23" s="38"/>
      <c r="C23" s="93" t="s">
        <v>173</v>
      </c>
      <c r="D23" s="24" t="s">
        <v>61</v>
      </c>
      <c r="E23" s="103">
        <v>763.31</v>
      </c>
      <c r="F23" s="66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1" x14ac:dyDescent="0.35">
      <c r="A24" s="37">
        <v>9</v>
      </c>
      <c r="B24" s="38"/>
      <c r="C24" s="93" t="s">
        <v>174</v>
      </c>
      <c r="D24" s="24" t="s">
        <v>61</v>
      </c>
      <c r="E24" s="103">
        <v>651</v>
      </c>
      <c r="F24" s="66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21" x14ac:dyDescent="0.35">
      <c r="A25" s="37">
        <v>10</v>
      </c>
      <c r="B25" s="38"/>
      <c r="C25" s="93" t="s">
        <v>175</v>
      </c>
      <c r="D25" s="24" t="s">
        <v>121</v>
      </c>
      <c r="E25" s="103">
        <v>1</v>
      </c>
      <c r="F25" s="66"/>
      <c r="G25" s="63"/>
      <c r="H25" s="47">
        <f t="shared" si="0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21" x14ac:dyDescent="0.35">
      <c r="A26" s="37">
        <v>11</v>
      </c>
      <c r="B26" s="38"/>
      <c r="C26" s="93" t="s">
        <v>176</v>
      </c>
      <c r="D26" s="24" t="s">
        <v>121</v>
      </c>
      <c r="E26" s="103">
        <v>1</v>
      </c>
      <c r="F26" s="66"/>
      <c r="G26" s="63"/>
      <c r="H26" s="47">
        <f t="shared" si="0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10.5" x14ac:dyDescent="0.35">
      <c r="A27" s="37">
        <v>12</v>
      </c>
      <c r="B27" s="38"/>
      <c r="C27" s="93" t="s">
        <v>177</v>
      </c>
      <c r="D27" s="24" t="s">
        <v>121</v>
      </c>
      <c r="E27" s="103">
        <v>1</v>
      </c>
      <c r="F27" s="66"/>
      <c r="G27" s="63"/>
      <c r="H27" s="47">
        <f t="shared" si="0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10.5" x14ac:dyDescent="0.35">
      <c r="A28" s="37">
        <v>13</v>
      </c>
      <c r="B28" s="38"/>
      <c r="C28" s="93" t="s">
        <v>64</v>
      </c>
      <c r="D28" s="24" t="s">
        <v>63</v>
      </c>
      <c r="E28" s="103">
        <v>100</v>
      </c>
      <c r="F28" s="66"/>
      <c r="G28" s="63"/>
      <c r="H28" s="47">
        <f t="shared" si="0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10.5" x14ac:dyDescent="0.35">
      <c r="A29" s="37">
        <v>14</v>
      </c>
      <c r="B29" s="38"/>
      <c r="C29" s="93" t="s">
        <v>65</v>
      </c>
      <c r="D29" s="24" t="s">
        <v>63</v>
      </c>
      <c r="E29" s="103">
        <v>100</v>
      </c>
      <c r="F29" s="66"/>
      <c r="G29" s="63"/>
      <c r="H29" s="47">
        <f t="shared" si="0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10.5" x14ac:dyDescent="0.35">
      <c r="A30" s="37">
        <v>15</v>
      </c>
      <c r="B30" s="38"/>
      <c r="C30" s="93" t="s">
        <v>178</v>
      </c>
      <c r="D30" s="24" t="s">
        <v>121</v>
      </c>
      <c r="E30" s="103">
        <v>1</v>
      </c>
      <c r="F30" s="66"/>
      <c r="G30" s="63"/>
      <c r="H30" s="47">
        <f t="shared" si="0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10.5" x14ac:dyDescent="0.4">
      <c r="A31" s="94">
        <v>2</v>
      </c>
      <c r="B31" s="98"/>
      <c r="C31" s="95" t="s">
        <v>179</v>
      </c>
      <c r="D31" s="24"/>
      <c r="E31" s="103"/>
      <c r="F31" s="66"/>
      <c r="G31" s="63"/>
      <c r="H31" s="47">
        <f t="shared" si="0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21" x14ac:dyDescent="0.35">
      <c r="A32" s="37">
        <v>1</v>
      </c>
      <c r="B32" s="38"/>
      <c r="C32" s="93" t="s">
        <v>180</v>
      </c>
      <c r="D32" s="24" t="s">
        <v>61</v>
      </c>
      <c r="E32" s="103">
        <v>3.4</v>
      </c>
      <c r="F32" s="66"/>
      <c r="G32" s="63"/>
      <c r="H32" s="47">
        <f t="shared" si="0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20.399999999999999" x14ac:dyDescent="0.35">
      <c r="A33" s="37">
        <v>2</v>
      </c>
      <c r="B33" s="38"/>
      <c r="C33" s="96" t="s">
        <v>181</v>
      </c>
      <c r="D33" s="24" t="s">
        <v>63</v>
      </c>
      <c r="E33" s="103">
        <v>0.39</v>
      </c>
      <c r="F33" s="66"/>
      <c r="G33" s="63"/>
      <c r="H33" s="47">
        <f t="shared" si="0"/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10.5" x14ac:dyDescent="0.35">
      <c r="A34" s="37">
        <v>3</v>
      </c>
      <c r="B34" s="38"/>
      <c r="C34" s="96" t="s">
        <v>182</v>
      </c>
      <c r="D34" s="24" t="s">
        <v>71</v>
      </c>
      <c r="E34" s="103">
        <v>11.73</v>
      </c>
      <c r="F34" s="66"/>
      <c r="G34" s="63"/>
      <c r="H34" s="47">
        <f t="shared" si="0"/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10.5" x14ac:dyDescent="0.35">
      <c r="A35" s="37">
        <v>4</v>
      </c>
      <c r="B35" s="38"/>
      <c r="C35" s="96" t="s">
        <v>183</v>
      </c>
      <c r="D35" s="24" t="s">
        <v>71</v>
      </c>
      <c r="E35" s="103">
        <v>1.56</v>
      </c>
      <c r="F35" s="66"/>
      <c r="G35" s="63"/>
      <c r="H35" s="47">
        <f t="shared" si="0"/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ht="10.5" x14ac:dyDescent="0.35">
      <c r="A36" s="37">
        <v>5</v>
      </c>
      <c r="B36" s="38"/>
      <c r="C36" s="96" t="s">
        <v>88</v>
      </c>
      <c r="D36" s="24" t="s">
        <v>98</v>
      </c>
      <c r="E36" s="103">
        <v>1</v>
      </c>
      <c r="F36" s="66"/>
      <c r="G36" s="63"/>
      <c r="H36" s="47">
        <f t="shared" si="0"/>
        <v>0</v>
      </c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21" x14ac:dyDescent="0.35">
      <c r="A37" s="37">
        <v>6</v>
      </c>
      <c r="B37" s="38"/>
      <c r="C37" s="93" t="s">
        <v>184</v>
      </c>
      <c r="D37" s="24" t="s">
        <v>61</v>
      </c>
      <c r="E37" s="103">
        <v>99</v>
      </c>
      <c r="F37" s="66"/>
      <c r="G37" s="63"/>
      <c r="H37" s="47">
        <f t="shared" si="0"/>
        <v>0</v>
      </c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20.399999999999999" x14ac:dyDescent="0.35">
      <c r="A38" s="37">
        <v>7</v>
      </c>
      <c r="B38" s="38"/>
      <c r="C38" s="96" t="s">
        <v>185</v>
      </c>
      <c r="D38" s="24" t="s">
        <v>63</v>
      </c>
      <c r="E38" s="103">
        <v>22.77</v>
      </c>
      <c r="F38" s="66"/>
      <c r="G38" s="63"/>
      <c r="H38" s="47">
        <f t="shared" si="0"/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10.5" x14ac:dyDescent="0.35">
      <c r="A39" s="37">
        <v>8</v>
      </c>
      <c r="B39" s="38"/>
      <c r="C39" s="96" t="s">
        <v>182</v>
      </c>
      <c r="D39" s="24" t="s">
        <v>71</v>
      </c>
      <c r="E39" s="103">
        <v>341.55</v>
      </c>
      <c r="F39" s="66"/>
      <c r="G39" s="63"/>
      <c r="H39" s="47">
        <f t="shared" si="0"/>
        <v>0</v>
      </c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10.5" x14ac:dyDescent="0.35">
      <c r="A40" s="37">
        <v>9</v>
      </c>
      <c r="B40" s="38"/>
      <c r="C40" s="96" t="s">
        <v>183</v>
      </c>
      <c r="D40" s="24" t="s">
        <v>71</v>
      </c>
      <c r="E40" s="103">
        <v>45.54</v>
      </c>
      <c r="F40" s="66"/>
      <c r="G40" s="63"/>
      <c r="H40" s="47">
        <f t="shared" si="0"/>
        <v>0</v>
      </c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10.5" x14ac:dyDescent="0.35">
      <c r="A41" s="37">
        <v>10</v>
      </c>
      <c r="B41" s="38"/>
      <c r="C41" s="96" t="s">
        <v>88</v>
      </c>
      <c r="D41" s="24" t="s">
        <v>98</v>
      </c>
      <c r="E41" s="103">
        <v>1</v>
      </c>
      <c r="F41" s="66"/>
      <c r="G41" s="63"/>
      <c r="H41" s="47">
        <f t="shared" si="0"/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10.5" x14ac:dyDescent="0.4">
      <c r="A42" s="94">
        <v>3</v>
      </c>
      <c r="B42" s="98"/>
      <c r="C42" s="95" t="s">
        <v>186</v>
      </c>
      <c r="D42" s="24"/>
      <c r="E42" s="103"/>
      <c r="F42" s="66"/>
      <c r="G42" s="63"/>
      <c r="H42" s="47">
        <f t="shared" si="0"/>
        <v>0</v>
      </c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ht="21" x14ac:dyDescent="0.35">
      <c r="A43" s="37">
        <v>1</v>
      </c>
      <c r="B43" s="38"/>
      <c r="C43" s="93" t="s">
        <v>187</v>
      </c>
      <c r="D43" s="24" t="s">
        <v>61</v>
      </c>
      <c r="E43" s="103">
        <v>164.24</v>
      </c>
      <c r="F43" s="66"/>
      <c r="G43" s="63"/>
      <c r="H43" s="47">
        <f t="shared" si="0"/>
        <v>0</v>
      </c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42" x14ac:dyDescent="0.35">
      <c r="A44" s="37">
        <v>2</v>
      </c>
      <c r="B44" s="38"/>
      <c r="C44" s="93" t="s">
        <v>188</v>
      </c>
      <c r="D44" s="24" t="s">
        <v>61</v>
      </c>
      <c r="E44" s="103">
        <v>164.24</v>
      </c>
      <c r="F44" s="66"/>
      <c r="G44" s="63"/>
      <c r="H44" s="47">
        <f t="shared" si="0"/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20.399999999999999" x14ac:dyDescent="0.35">
      <c r="A45" s="37">
        <v>3</v>
      </c>
      <c r="B45" s="38"/>
      <c r="C45" s="96" t="s">
        <v>189</v>
      </c>
      <c r="D45" s="24" t="s">
        <v>61</v>
      </c>
      <c r="E45" s="103">
        <v>155.97999999999999</v>
      </c>
      <c r="F45" s="66"/>
      <c r="G45" s="63"/>
      <c r="H45" s="47">
        <f t="shared" si="0"/>
        <v>0</v>
      </c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20.399999999999999" x14ac:dyDescent="0.35">
      <c r="A46" s="37">
        <v>4</v>
      </c>
      <c r="B46" s="38"/>
      <c r="C46" s="96" t="s">
        <v>190</v>
      </c>
      <c r="D46" s="24" t="s">
        <v>61</v>
      </c>
      <c r="E46" s="103">
        <v>24.68</v>
      </c>
      <c r="F46" s="66"/>
      <c r="G46" s="63"/>
      <c r="H46" s="47">
        <f t="shared" si="0"/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ht="10.5" x14ac:dyDescent="0.35">
      <c r="A47" s="37">
        <v>5</v>
      </c>
      <c r="B47" s="38"/>
      <c r="C47" s="96" t="s">
        <v>191</v>
      </c>
      <c r="D47" s="24" t="s">
        <v>71</v>
      </c>
      <c r="E47" s="103">
        <v>1067.56</v>
      </c>
      <c r="F47" s="66"/>
      <c r="G47" s="63"/>
      <c r="H47" s="47">
        <f t="shared" ref="H47:H78" si="7">ROUND(F47*G47,2)</f>
        <v>0</v>
      </c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ht="10.5" x14ac:dyDescent="0.35">
      <c r="A48" s="37">
        <v>6</v>
      </c>
      <c r="B48" s="38"/>
      <c r="C48" s="96" t="s">
        <v>192</v>
      </c>
      <c r="D48" s="24" t="s">
        <v>73</v>
      </c>
      <c r="E48" s="103">
        <v>1</v>
      </c>
      <c r="F48" s="66"/>
      <c r="G48" s="63"/>
      <c r="H48" s="47">
        <f t="shared" si="7"/>
        <v>0</v>
      </c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ht="21" x14ac:dyDescent="0.35">
      <c r="A49" s="37">
        <v>7</v>
      </c>
      <c r="B49" s="38"/>
      <c r="C49" s="93" t="s">
        <v>193</v>
      </c>
      <c r="D49" s="24" t="s">
        <v>61</v>
      </c>
      <c r="E49" s="103">
        <v>76.14</v>
      </c>
      <c r="F49" s="66"/>
      <c r="G49" s="63"/>
      <c r="H49" s="47">
        <f t="shared" si="7"/>
        <v>0</v>
      </c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ht="20.399999999999999" x14ac:dyDescent="0.35">
      <c r="A50" s="37">
        <v>8</v>
      </c>
      <c r="B50" s="38"/>
      <c r="C50" s="96" t="s">
        <v>69</v>
      </c>
      <c r="D50" s="24" t="s">
        <v>61</v>
      </c>
      <c r="E50" s="103">
        <v>95.18</v>
      </c>
      <c r="F50" s="66"/>
      <c r="G50" s="63"/>
      <c r="H50" s="47">
        <f t="shared" si="7"/>
        <v>0</v>
      </c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ht="10.5" x14ac:dyDescent="0.35">
      <c r="A51" s="37">
        <v>9</v>
      </c>
      <c r="B51" s="38"/>
      <c r="C51" s="96" t="s">
        <v>70</v>
      </c>
      <c r="D51" s="24" t="s">
        <v>71</v>
      </c>
      <c r="E51" s="103">
        <v>380.7</v>
      </c>
      <c r="F51" s="66"/>
      <c r="G51" s="63"/>
      <c r="H51" s="47">
        <f t="shared" si="7"/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ht="10.5" x14ac:dyDescent="0.35">
      <c r="A52" s="37">
        <v>10</v>
      </c>
      <c r="B52" s="38"/>
      <c r="C52" s="96" t="s">
        <v>72</v>
      </c>
      <c r="D52" s="24" t="s">
        <v>73</v>
      </c>
      <c r="E52" s="103">
        <v>1</v>
      </c>
      <c r="F52" s="66"/>
      <c r="G52" s="63"/>
      <c r="H52" s="47">
        <f t="shared" si="7"/>
        <v>0</v>
      </c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ht="20.399999999999999" x14ac:dyDescent="0.35">
      <c r="A53" s="37">
        <v>11</v>
      </c>
      <c r="B53" s="38"/>
      <c r="C53" s="96" t="s">
        <v>194</v>
      </c>
      <c r="D53" s="24" t="s">
        <v>71</v>
      </c>
      <c r="E53" s="103">
        <v>19.04</v>
      </c>
      <c r="F53" s="66"/>
      <c r="G53" s="63"/>
      <c r="H53" s="47">
        <f t="shared" si="7"/>
        <v>0</v>
      </c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ht="10.5" x14ac:dyDescent="0.35">
      <c r="A54" s="37">
        <v>12</v>
      </c>
      <c r="B54" s="38"/>
      <c r="C54" s="93" t="s">
        <v>195</v>
      </c>
      <c r="D54" s="24" t="s">
        <v>61</v>
      </c>
      <c r="E54" s="103">
        <v>76.14</v>
      </c>
      <c r="F54" s="66"/>
      <c r="G54" s="63"/>
      <c r="H54" s="47">
        <f t="shared" si="7"/>
        <v>0</v>
      </c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ht="20.399999999999999" x14ac:dyDescent="0.35">
      <c r="A55" s="37">
        <v>13</v>
      </c>
      <c r="B55" s="38"/>
      <c r="C55" s="96" t="s">
        <v>76</v>
      </c>
      <c r="D55" s="24" t="s">
        <v>71</v>
      </c>
      <c r="E55" s="103">
        <v>304.56</v>
      </c>
      <c r="F55" s="66"/>
      <c r="G55" s="63"/>
      <c r="H55" s="47">
        <f t="shared" si="7"/>
        <v>0</v>
      </c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ht="10.5" x14ac:dyDescent="0.35">
      <c r="A56" s="37">
        <v>14</v>
      </c>
      <c r="B56" s="38"/>
      <c r="C56" s="96" t="s">
        <v>77</v>
      </c>
      <c r="D56" s="24" t="s">
        <v>73</v>
      </c>
      <c r="E56" s="103">
        <v>1</v>
      </c>
      <c r="F56" s="66"/>
      <c r="G56" s="63"/>
      <c r="H56" s="47">
        <f t="shared" si="7"/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ht="10.5" x14ac:dyDescent="0.35">
      <c r="A57" s="37">
        <v>15</v>
      </c>
      <c r="B57" s="38"/>
      <c r="C57" s="93" t="s">
        <v>196</v>
      </c>
      <c r="D57" s="24" t="s">
        <v>61</v>
      </c>
      <c r="E57" s="103">
        <v>76.14</v>
      </c>
      <c r="F57" s="66"/>
      <c r="G57" s="63"/>
      <c r="H57" s="47">
        <f t="shared" si="7"/>
        <v>0</v>
      </c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ht="20.399999999999999" x14ac:dyDescent="0.35">
      <c r="A58" s="37">
        <v>16</v>
      </c>
      <c r="B58" s="38"/>
      <c r="C58" s="96" t="s">
        <v>197</v>
      </c>
      <c r="D58" s="24" t="s">
        <v>80</v>
      </c>
      <c r="E58" s="103">
        <v>41.12</v>
      </c>
      <c r="F58" s="66"/>
      <c r="G58" s="63"/>
      <c r="H58" s="47">
        <f t="shared" si="7"/>
        <v>0</v>
      </c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ht="10.5" x14ac:dyDescent="0.35">
      <c r="A59" s="37">
        <v>17</v>
      </c>
      <c r="B59" s="38"/>
      <c r="C59" s="96" t="s">
        <v>77</v>
      </c>
      <c r="D59" s="24" t="s">
        <v>73</v>
      </c>
      <c r="E59" s="103">
        <v>1</v>
      </c>
      <c r="F59" s="66"/>
      <c r="G59" s="63"/>
      <c r="H59" s="47">
        <f t="shared" si="7"/>
        <v>0</v>
      </c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10.5" x14ac:dyDescent="0.4">
      <c r="A60" s="94">
        <v>4</v>
      </c>
      <c r="B60" s="98"/>
      <c r="C60" s="100" t="s">
        <v>198</v>
      </c>
      <c r="D60" s="24"/>
      <c r="E60" s="103"/>
      <c r="F60" s="66"/>
      <c r="G60" s="63"/>
      <c r="H60" s="47">
        <f t="shared" si="7"/>
        <v>0</v>
      </c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10.5" x14ac:dyDescent="0.35">
      <c r="A61" s="37">
        <v>1</v>
      </c>
      <c r="B61" s="38"/>
      <c r="C61" s="93" t="s">
        <v>199</v>
      </c>
      <c r="D61" s="24" t="s">
        <v>94</v>
      </c>
      <c r="E61" s="103">
        <v>84.68</v>
      </c>
      <c r="F61" s="66"/>
      <c r="G61" s="63"/>
      <c r="H61" s="47">
        <f t="shared" si="7"/>
        <v>0</v>
      </c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ht="10.5" x14ac:dyDescent="0.35">
      <c r="A62" s="37">
        <v>2</v>
      </c>
      <c r="B62" s="38"/>
      <c r="C62" s="96" t="s">
        <v>200</v>
      </c>
      <c r="D62" s="24" t="s">
        <v>94</v>
      </c>
      <c r="E62" s="103">
        <v>93.15</v>
      </c>
      <c r="F62" s="66"/>
      <c r="G62" s="63"/>
      <c r="H62" s="47">
        <f t="shared" si="7"/>
        <v>0</v>
      </c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ht="10.5" x14ac:dyDescent="0.35">
      <c r="A63" s="37">
        <v>3</v>
      </c>
      <c r="B63" s="38"/>
      <c r="C63" s="96" t="s">
        <v>201</v>
      </c>
      <c r="D63" s="24" t="s">
        <v>73</v>
      </c>
      <c r="E63" s="103">
        <v>1</v>
      </c>
      <c r="F63" s="66"/>
      <c r="G63" s="63"/>
      <c r="H63" s="47">
        <f t="shared" si="7"/>
        <v>0</v>
      </c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31.5" x14ac:dyDescent="0.35">
      <c r="A64" s="37">
        <v>4</v>
      </c>
      <c r="B64" s="38"/>
      <c r="C64" s="93" t="s">
        <v>202</v>
      </c>
      <c r="D64" s="24" t="s">
        <v>61</v>
      </c>
      <c r="E64" s="103">
        <v>651</v>
      </c>
      <c r="F64" s="66"/>
      <c r="G64" s="63"/>
      <c r="H64" s="47">
        <f t="shared" si="7"/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ht="10.5" x14ac:dyDescent="0.35">
      <c r="A65" s="37">
        <v>5</v>
      </c>
      <c r="B65" s="38"/>
      <c r="C65" s="96" t="s">
        <v>203</v>
      </c>
      <c r="D65" s="24" t="s">
        <v>61</v>
      </c>
      <c r="E65" s="103">
        <v>716.1</v>
      </c>
      <c r="F65" s="66"/>
      <c r="G65" s="63"/>
      <c r="H65" s="47">
        <f t="shared" si="7"/>
        <v>0</v>
      </c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ht="10.5" x14ac:dyDescent="0.35">
      <c r="A66" s="37">
        <v>6</v>
      </c>
      <c r="B66" s="38"/>
      <c r="C66" s="96" t="s">
        <v>140</v>
      </c>
      <c r="D66" s="24" t="s">
        <v>71</v>
      </c>
      <c r="E66" s="103">
        <v>4231.5</v>
      </c>
      <c r="F66" s="66"/>
      <c r="G66" s="63"/>
      <c r="H66" s="47">
        <f t="shared" si="7"/>
        <v>0</v>
      </c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ht="10.5" x14ac:dyDescent="0.35">
      <c r="A67" s="37">
        <v>7</v>
      </c>
      <c r="B67" s="38"/>
      <c r="C67" s="96" t="s">
        <v>192</v>
      </c>
      <c r="D67" s="24" t="s">
        <v>73</v>
      </c>
      <c r="E67" s="103">
        <v>1</v>
      </c>
      <c r="F67" s="66"/>
      <c r="G67" s="63"/>
      <c r="H67" s="47">
        <f t="shared" si="7"/>
        <v>0</v>
      </c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ht="21" x14ac:dyDescent="0.35">
      <c r="A68" s="37">
        <v>8</v>
      </c>
      <c r="B68" s="38"/>
      <c r="C68" s="93" t="s">
        <v>204</v>
      </c>
      <c r="D68" s="24" t="s">
        <v>61</v>
      </c>
      <c r="E68" s="103">
        <v>651</v>
      </c>
      <c r="F68" s="66"/>
      <c r="G68" s="63"/>
      <c r="H68" s="47">
        <f t="shared" si="7"/>
        <v>0</v>
      </c>
      <c r="I68" s="63"/>
      <c r="J68" s="63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ht="20.399999999999999" x14ac:dyDescent="0.35">
      <c r="A69" s="37">
        <v>9</v>
      </c>
      <c r="B69" s="38"/>
      <c r="C69" s="96" t="s">
        <v>69</v>
      </c>
      <c r="D69" s="24" t="s">
        <v>61</v>
      </c>
      <c r="E69" s="103">
        <v>813.75</v>
      </c>
      <c r="F69" s="66"/>
      <c r="G69" s="63"/>
      <c r="H69" s="47">
        <f t="shared" si="7"/>
        <v>0</v>
      </c>
      <c r="I69" s="63"/>
      <c r="J69" s="63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ht="10.5" x14ac:dyDescent="0.35">
      <c r="A70" s="37">
        <v>10</v>
      </c>
      <c r="B70" s="38"/>
      <c r="C70" s="96" t="s">
        <v>140</v>
      </c>
      <c r="D70" s="24" t="s">
        <v>71</v>
      </c>
      <c r="E70" s="103"/>
      <c r="F70" s="66"/>
      <c r="G70" s="63"/>
      <c r="H70" s="47">
        <f t="shared" si="7"/>
        <v>0</v>
      </c>
      <c r="I70" s="63"/>
      <c r="J70" s="63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ht="10.5" x14ac:dyDescent="0.35">
      <c r="A71" s="37">
        <v>11</v>
      </c>
      <c r="B71" s="38"/>
      <c r="C71" s="96" t="s">
        <v>205</v>
      </c>
      <c r="D71" s="24" t="s">
        <v>94</v>
      </c>
      <c r="E71" s="103">
        <v>93.15</v>
      </c>
      <c r="F71" s="66"/>
      <c r="G71" s="63"/>
      <c r="H71" s="47">
        <f t="shared" si="7"/>
        <v>0</v>
      </c>
      <c r="I71" s="63"/>
      <c r="J71" s="63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ht="10.5" x14ac:dyDescent="0.35">
      <c r="A72" s="37">
        <v>12</v>
      </c>
      <c r="B72" s="38"/>
      <c r="C72" s="96" t="s">
        <v>72</v>
      </c>
      <c r="D72" s="24" t="s">
        <v>73</v>
      </c>
      <c r="E72" s="103">
        <v>1</v>
      </c>
      <c r="F72" s="66"/>
      <c r="G72" s="63"/>
      <c r="H72" s="47">
        <f t="shared" si="7"/>
        <v>0</v>
      </c>
      <c r="I72" s="63"/>
      <c r="J72" s="63"/>
      <c r="K72" s="48">
        <f t="shared" si="1"/>
        <v>0</v>
      </c>
      <c r="L72" s="49">
        <f t="shared" si="2"/>
        <v>0</v>
      </c>
      <c r="M72" s="47">
        <f t="shared" si="3"/>
        <v>0</v>
      </c>
      <c r="N72" s="47">
        <f t="shared" si="4"/>
        <v>0</v>
      </c>
      <c r="O72" s="47">
        <f t="shared" si="5"/>
        <v>0</v>
      </c>
      <c r="P72" s="48">
        <f t="shared" si="6"/>
        <v>0</v>
      </c>
    </row>
    <row r="73" spans="1:16" ht="20.399999999999999" x14ac:dyDescent="0.35">
      <c r="A73" s="37">
        <v>13</v>
      </c>
      <c r="B73" s="38"/>
      <c r="C73" s="96" t="s">
        <v>194</v>
      </c>
      <c r="D73" s="24" t="s">
        <v>71</v>
      </c>
      <c r="E73" s="103">
        <v>162.75</v>
      </c>
      <c r="F73" s="66"/>
      <c r="G73" s="63"/>
      <c r="H73" s="47">
        <f t="shared" si="7"/>
        <v>0</v>
      </c>
      <c r="I73" s="63"/>
      <c r="J73" s="63"/>
      <c r="K73" s="48">
        <f t="shared" si="1"/>
        <v>0</v>
      </c>
      <c r="L73" s="49">
        <f t="shared" si="2"/>
        <v>0</v>
      </c>
      <c r="M73" s="47">
        <f t="shared" si="3"/>
        <v>0</v>
      </c>
      <c r="N73" s="47">
        <f t="shared" si="4"/>
        <v>0</v>
      </c>
      <c r="O73" s="47">
        <f t="shared" si="5"/>
        <v>0</v>
      </c>
      <c r="P73" s="48">
        <f t="shared" si="6"/>
        <v>0</v>
      </c>
    </row>
    <row r="74" spans="1:16" ht="10.5" x14ac:dyDescent="0.35">
      <c r="A74" s="37">
        <v>14</v>
      </c>
      <c r="B74" s="38"/>
      <c r="C74" s="93" t="s">
        <v>206</v>
      </c>
      <c r="D74" s="24" t="s">
        <v>61</v>
      </c>
      <c r="E74" s="103">
        <v>651</v>
      </c>
      <c r="F74" s="66"/>
      <c r="G74" s="63"/>
      <c r="H74" s="47">
        <f t="shared" si="7"/>
        <v>0</v>
      </c>
      <c r="I74" s="63"/>
      <c r="J74" s="63"/>
      <c r="K74" s="48">
        <f t="shared" si="1"/>
        <v>0</v>
      </c>
      <c r="L74" s="49">
        <f t="shared" si="2"/>
        <v>0</v>
      </c>
      <c r="M74" s="47">
        <f t="shared" si="3"/>
        <v>0</v>
      </c>
      <c r="N74" s="47">
        <f t="shared" si="4"/>
        <v>0</v>
      </c>
      <c r="O74" s="47">
        <f t="shared" si="5"/>
        <v>0</v>
      </c>
      <c r="P74" s="48">
        <f t="shared" si="6"/>
        <v>0</v>
      </c>
    </row>
    <row r="75" spans="1:16" ht="20.399999999999999" x14ac:dyDescent="0.35">
      <c r="A75" s="37">
        <v>15</v>
      </c>
      <c r="B75" s="38"/>
      <c r="C75" s="96" t="s">
        <v>76</v>
      </c>
      <c r="D75" s="24" t="s">
        <v>71</v>
      </c>
      <c r="E75" s="103">
        <v>2604</v>
      </c>
      <c r="F75" s="66"/>
      <c r="G75" s="63"/>
      <c r="H75" s="47">
        <f t="shared" si="7"/>
        <v>0</v>
      </c>
      <c r="I75" s="63"/>
      <c r="J75" s="63"/>
      <c r="K75" s="48">
        <f t="shared" si="1"/>
        <v>0</v>
      </c>
      <c r="L75" s="49">
        <f t="shared" si="2"/>
        <v>0</v>
      </c>
      <c r="M75" s="47">
        <f t="shared" si="3"/>
        <v>0</v>
      </c>
      <c r="N75" s="47">
        <f t="shared" si="4"/>
        <v>0</v>
      </c>
      <c r="O75" s="47">
        <f t="shared" si="5"/>
        <v>0</v>
      </c>
      <c r="P75" s="48">
        <f t="shared" si="6"/>
        <v>0</v>
      </c>
    </row>
    <row r="76" spans="1:16" ht="10.5" x14ac:dyDescent="0.35">
      <c r="A76" s="37">
        <v>16</v>
      </c>
      <c r="B76" s="38"/>
      <c r="C76" s="96" t="s">
        <v>77</v>
      </c>
      <c r="D76" s="24" t="s">
        <v>73</v>
      </c>
      <c r="E76" s="103">
        <v>1</v>
      </c>
      <c r="F76" s="66"/>
      <c r="G76" s="63"/>
      <c r="H76" s="47">
        <f t="shared" si="7"/>
        <v>0</v>
      </c>
      <c r="I76" s="63"/>
      <c r="J76" s="63"/>
      <c r="K76" s="48">
        <f t="shared" si="1"/>
        <v>0</v>
      </c>
      <c r="L76" s="49">
        <f t="shared" si="2"/>
        <v>0</v>
      </c>
      <c r="M76" s="47">
        <f t="shared" si="3"/>
        <v>0</v>
      </c>
      <c r="N76" s="47">
        <f t="shared" si="4"/>
        <v>0</v>
      </c>
      <c r="O76" s="47">
        <f t="shared" si="5"/>
        <v>0</v>
      </c>
      <c r="P76" s="48">
        <f t="shared" si="6"/>
        <v>0</v>
      </c>
    </row>
    <row r="77" spans="1:16" ht="10.5" x14ac:dyDescent="0.35">
      <c r="A77" s="37">
        <v>17</v>
      </c>
      <c r="B77" s="38"/>
      <c r="C77" s="93" t="s">
        <v>207</v>
      </c>
      <c r="D77" s="24" t="s">
        <v>61</v>
      </c>
      <c r="E77" s="103">
        <v>651</v>
      </c>
      <c r="F77" s="66"/>
      <c r="G77" s="63"/>
      <c r="H77" s="47">
        <f t="shared" si="7"/>
        <v>0</v>
      </c>
      <c r="I77" s="63"/>
      <c r="J77" s="63"/>
      <c r="K77" s="48">
        <f t="shared" si="1"/>
        <v>0</v>
      </c>
      <c r="L77" s="49">
        <f t="shared" si="2"/>
        <v>0</v>
      </c>
      <c r="M77" s="47">
        <f t="shared" si="3"/>
        <v>0</v>
      </c>
      <c r="N77" s="47">
        <f t="shared" si="4"/>
        <v>0</v>
      </c>
      <c r="O77" s="47">
        <f t="shared" si="5"/>
        <v>0</v>
      </c>
      <c r="P77" s="48">
        <f t="shared" si="6"/>
        <v>0</v>
      </c>
    </row>
    <row r="78" spans="1:16" ht="20.399999999999999" x14ac:dyDescent="0.35">
      <c r="A78" s="37">
        <v>18</v>
      </c>
      <c r="B78" s="38"/>
      <c r="C78" s="96" t="s">
        <v>141</v>
      </c>
      <c r="D78" s="24" t="s">
        <v>80</v>
      </c>
      <c r="E78" s="103">
        <v>351.54</v>
      </c>
      <c r="F78" s="66"/>
      <c r="G78" s="63"/>
      <c r="H78" s="47">
        <f t="shared" si="7"/>
        <v>0</v>
      </c>
      <c r="I78" s="63"/>
      <c r="J78" s="63"/>
      <c r="K78" s="48">
        <f t="shared" si="1"/>
        <v>0</v>
      </c>
      <c r="L78" s="49">
        <f t="shared" si="2"/>
        <v>0</v>
      </c>
      <c r="M78" s="47">
        <f t="shared" si="3"/>
        <v>0</v>
      </c>
      <c r="N78" s="47">
        <f t="shared" si="4"/>
        <v>0</v>
      </c>
      <c r="O78" s="47">
        <f t="shared" si="5"/>
        <v>0</v>
      </c>
      <c r="P78" s="48">
        <f t="shared" si="6"/>
        <v>0</v>
      </c>
    </row>
    <row r="79" spans="1:16" ht="10.5" x14ac:dyDescent="0.35">
      <c r="A79" s="37">
        <v>19</v>
      </c>
      <c r="B79" s="38"/>
      <c r="C79" s="96" t="s">
        <v>77</v>
      </c>
      <c r="D79" s="24" t="s">
        <v>73</v>
      </c>
      <c r="E79" s="103">
        <v>1</v>
      </c>
      <c r="F79" s="66"/>
      <c r="G79" s="63"/>
      <c r="H79" s="47">
        <f t="shared" ref="H79:H110" si="8">ROUND(F79*G79,2)</f>
        <v>0</v>
      </c>
      <c r="I79" s="63"/>
      <c r="J79" s="63"/>
      <c r="K79" s="48">
        <f t="shared" ref="K79:K131" si="9">SUM(H79:J79)</f>
        <v>0</v>
      </c>
      <c r="L79" s="49">
        <f t="shared" ref="L79:L131" si="10">ROUND(E79*F79,2)</f>
        <v>0</v>
      </c>
      <c r="M79" s="47">
        <f t="shared" ref="M79:M131" si="11">ROUND(H79*E79,2)</f>
        <v>0</v>
      </c>
      <c r="N79" s="47">
        <f t="shared" ref="N79:N131" si="12">ROUND(I79*E79,2)</f>
        <v>0</v>
      </c>
      <c r="O79" s="47">
        <f t="shared" ref="O79:O131" si="13">ROUND(J79*E79,2)</f>
        <v>0</v>
      </c>
      <c r="P79" s="48">
        <f t="shared" ref="P79:P131" si="14">SUM(M79:O79)</f>
        <v>0</v>
      </c>
    </row>
    <row r="80" spans="1:16" ht="10.5" x14ac:dyDescent="0.4">
      <c r="A80" s="94">
        <v>5</v>
      </c>
      <c r="B80" s="98"/>
      <c r="C80" s="95" t="s">
        <v>208</v>
      </c>
      <c r="D80" s="24"/>
      <c r="E80" s="103"/>
      <c r="F80" s="66"/>
      <c r="G80" s="63"/>
      <c r="H80" s="47">
        <f t="shared" si="8"/>
        <v>0</v>
      </c>
      <c r="I80" s="63"/>
      <c r="J80" s="63"/>
      <c r="K80" s="48">
        <f t="shared" si="9"/>
        <v>0</v>
      </c>
      <c r="L80" s="49">
        <f t="shared" si="10"/>
        <v>0</v>
      </c>
      <c r="M80" s="47">
        <f t="shared" si="11"/>
        <v>0</v>
      </c>
      <c r="N80" s="47">
        <f t="shared" si="12"/>
        <v>0</v>
      </c>
      <c r="O80" s="47">
        <f t="shared" si="13"/>
        <v>0</v>
      </c>
      <c r="P80" s="48">
        <f t="shared" si="14"/>
        <v>0</v>
      </c>
    </row>
    <row r="81" spans="1:16" ht="31.5" x14ac:dyDescent="0.35">
      <c r="A81" s="37">
        <v>1</v>
      </c>
      <c r="B81" s="38"/>
      <c r="C81" s="93" t="s">
        <v>209</v>
      </c>
      <c r="D81" s="24" t="s">
        <v>61</v>
      </c>
      <c r="E81" s="103">
        <v>33.11</v>
      </c>
      <c r="F81" s="66"/>
      <c r="G81" s="63"/>
      <c r="H81" s="47">
        <f t="shared" si="8"/>
        <v>0</v>
      </c>
      <c r="I81" s="63"/>
      <c r="J81" s="63"/>
      <c r="K81" s="48">
        <f t="shared" si="9"/>
        <v>0</v>
      </c>
      <c r="L81" s="49">
        <f t="shared" si="10"/>
        <v>0</v>
      </c>
      <c r="M81" s="47">
        <f t="shared" si="11"/>
        <v>0</v>
      </c>
      <c r="N81" s="47">
        <f t="shared" si="12"/>
        <v>0</v>
      </c>
      <c r="O81" s="47">
        <f t="shared" si="13"/>
        <v>0</v>
      </c>
      <c r="P81" s="48">
        <f t="shared" si="14"/>
        <v>0</v>
      </c>
    </row>
    <row r="82" spans="1:16" ht="10.5" x14ac:dyDescent="0.35">
      <c r="A82" s="37">
        <v>2</v>
      </c>
      <c r="B82" s="38"/>
      <c r="C82" s="96" t="s">
        <v>210</v>
      </c>
      <c r="D82" s="24" t="s">
        <v>61</v>
      </c>
      <c r="E82" s="103">
        <v>36.42</v>
      </c>
      <c r="F82" s="66"/>
      <c r="G82" s="63"/>
      <c r="H82" s="47">
        <f t="shared" si="8"/>
        <v>0</v>
      </c>
      <c r="I82" s="63"/>
      <c r="J82" s="63"/>
      <c r="K82" s="48">
        <f t="shared" si="9"/>
        <v>0</v>
      </c>
      <c r="L82" s="49">
        <f t="shared" si="10"/>
        <v>0</v>
      </c>
      <c r="M82" s="47">
        <f t="shared" si="11"/>
        <v>0</v>
      </c>
      <c r="N82" s="47">
        <f t="shared" si="12"/>
        <v>0</v>
      </c>
      <c r="O82" s="47">
        <f t="shared" si="13"/>
        <v>0</v>
      </c>
      <c r="P82" s="48">
        <f t="shared" si="14"/>
        <v>0</v>
      </c>
    </row>
    <row r="83" spans="1:16" ht="10.5" x14ac:dyDescent="0.35">
      <c r="A83" s="37">
        <v>3</v>
      </c>
      <c r="B83" s="38"/>
      <c r="C83" s="96" t="s">
        <v>140</v>
      </c>
      <c r="D83" s="24" t="s">
        <v>71</v>
      </c>
      <c r="E83" s="103">
        <v>215.22</v>
      </c>
      <c r="F83" s="66"/>
      <c r="G83" s="63"/>
      <c r="H83" s="47">
        <f t="shared" si="8"/>
        <v>0</v>
      </c>
      <c r="I83" s="63"/>
      <c r="J83" s="63"/>
      <c r="K83" s="48">
        <f t="shared" si="9"/>
        <v>0</v>
      </c>
      <c r="L83" s="49">
        <f t="shared" si="10"/>
        <v>0</v>
      </c>
      <c r="M83" s="47">
        <f t="shared" si="11"/>
        <v>0</v>
      </c>
      <c r="N83" s="47">
        <f t="shared" si="12"/>
        <v>0</v>
      </c>
      <c r="O83" s="47">
        <f t="shared" si="13"/>
        <v>0</v>
      </c>
      <c r="P83" s="48">
        <f t="shared" si="14"/>
        <v>0</v>
      </c>
    </row>
    <row r="84" spans="1:16" ht="10.5" x14ac:dyDescent="0.35">
      <c r="A84" s="37">
        <v>4</v>
      </c>
      <c r="B84" s="38"/>
      <c r="C84" s="96" t="s">
        <v>192</v>
      </c>
      <c r="D84" s="24" t="s">
        <v>73</v>
      </c>
      <c r="E84" s="103">
        <v>1</v>
      </c>
      <c r="F84" s="66"/>
      <c r="G84" s="63"/>
      <c r="H84" s="47">
        <f t="shared" si="8"/>
        <v>0</v>
      </c>
      <c r="I84" s="63"/>
      <c r="J84" s="63"/>
      <c r="K84" s="48">
        <f t="shared" si="9"/>
        <v>0</v>
      </c>
      <c r="L84" s="49">
        <f t="shared" si="10"/>
        <v>0</v>
      </c>
      <c r="M84" s="47">
        <f t="shared" si="11"/>
        <v>0</v>
      </c>
      <c r="N84" s="47">
        <f t="shared" si="12"/>
        <v>0</v>
      </c>
      <c r="O84" s="47">
        <f t="shared" si="13"/>
        <v>0</v>
      </c>
      <c r="P84" s="48">
        <f t="shared" si="14"/>
        <v>0</v>
      </c>
    </row>
    <row r="85" spans="1:16" ht="10.5" x14ac:dyDescent="0.35">
      <c r="A85" s="37">
        <v>5</v>
      </c>
      <c r="B85" s="38"/>
      <c r="C85" s="93" t="s">
        <v>211</v>
      </c>
      <c r="D85" s="24" t="s">
        <v>61</v>
      </c>
      <c r="E85" s="103">
        <v>33.11</v>
      </c>
      <c r="F85" s="66"/>
      <c r="G85" s="63"/>
      <c r="H85" s="47">
        <f t="shared" si="8"/>
        <v>0</v>
      </c>
      <c r="I85" s="63"/>
      <c r="J85" s="63"/>
      <c r="K85" s="48">
        <f t="shared" si="9"/>
        <v>0</v>
      </c>
      <c r="L85" s="49">
        <f t="shared" si="10"/>
        <v>0</v>
      </c>
      <c r="M85" s="47">
        <f t="shared" si="11"/>
        <v>0</v>
      </c>
      <c r="N85" s="47">
        <f t="shared" si="12"/>
        <v>0</v>
      </c>
      <c r="O85" s="47">
        <f t="shared" si="13"/>
        <v>0</v>
      </c>
      <c r="P85" s="48">
        <f t="shared" si="14"/>
        <v>0</v>
      </c>
    </row>
    <row r="86" spans="1:16" ht="20.399999999999999" x14ac:dyDescent="0.35">
      <c r="A86" s="37">
        <v>6</v>
      </c>
      <c r="B86" s="38"/>
      <c r="C86" s="96" t="s">
        <v>69</v>
      </c>
      <c r="D86" s="24" t="s">
        <v>61</v>
      </c>
      <c r="E86" s="103">
        <v>41.39</v>
      </c>
      <c r="F86" s="66"/>
      <c r="G86" s="63"/>
      <c r="H86" s="47">
        <f t="shared" si="8"/>
        <v>0</v>
      </c>
      <c r="I86" s="63"/>
      <c r="J86" s="63"/>
      <c r="K86" s="48">
        <f t="shared" si="9"/>
        <v>0</v>
      </c>
      <c r="L86" s="49">
        <f t="shared" si="10"/>
        <v>0</v>
      </c>
      <c r="M86" s="47">
        <f t="shared" si="11"/>
        <v>0</v>
      </c>
      <c r="N86" s="47">
        <f t="shared" si="12"/>
        <v>0</v>
      </c>
      <c r="O86" s="47">
        <f t="shared" si="13"/>
        <v>0</v>
      </c>
      <c r="P86" s="48">
        <f t="shared" si="14"/>
        <v>0</v>
      </c>
    </row>
    <row r="87" spans="1:16" ht="10.5" x14ac:dyDescent="0.35">
      <c r="A87" s="37">
        <v>7</v>
      </c>
      <c r="B87" s="38"/>
      <c r="C87" s="96" t="s">
        <v>140</v>
      </c>
      <c r="D87" s="24" t="s">
        <v>71</v>
      </c>
      <c r="E87" s="103">
        <v>165.55</v>
      </c>
      <c r="F87" s="66"/>
      <c r="G87" s="63"/>
      <c r="H87" s="47">
        <f t="shared" si="8"/>
        <v>0</v>
      </c>
      <c r="I87" s="63"/>
      <c r="J87" s="63"/>
      <c r="K87" s="48">
        <f t="shared" si="9"/>
        <v>0</v>
      </c>
      <c r="L87" s="49">
        <f t="shared" si="10"/>
        <v>0</v>
      </c>
      <c r="M87" s="47">
        <f t="shared" si="11"/>
        <v>0</v>
      </c>
      <c r="N87" s="47">
        <f t="shared" si="12"/>
        <v>0</v>
      </c>
      <c r="O87" s="47">
        <f t="shared" si="13"/>
        <v>0</v>
      </c>
      <c r="P87" s="48">
        <f t="shared" si="14"/>
        <v>0</v>
      </c>
    </row>
    <row r="88" spans="1:16" ht="10.5" x14ac:dyDescent="0.35">
      <c r="A88" s="37">
        <v>8</v>
      </c>
      <c r="B88" s="38"/>
      <c r="C88" s="96" t="s">
        <v>72</v>
      </c>
      <c r="D88" s="24" t="s">
        <v>73</v>
      </c>
      <c r="E88" s="103">
        <v>1</v>
      </c>
      <c r="F88" s="66"/>
      <c r="G88" s="63"/>
      <c r="H88" s="47">
        <f t="shared" si="8"/>
        <v>0</v>
      </c>
      <c r="I88" s="63"/>
      <c r="J88" s="63"/>
      <c r="K88" s="48">
        <f t="shared" si="9"/>
        <v>0</v>
      </c>
      <c r="L88" s="49">
        <f t="shared" si="10"/>
        <v>0</v>
      </c>
      <c r="M88" s="47">
        <f t="shared" si="11"/>
        <v>0</v>
      </c>
      <c r="N88" s="47">
        <f t="shared" si="12"/>
        <v>0</v>
      </c>
      <c r="O88" s="47">
        <f t="shared" si="13"/>
        <v>0</v>
      </c>
      <c r="P88" s="48">
        <f t="shared" si="14"/>
        <v>0</v>
      </c>
    </row>
    <row r="89" spans="1:16" ht="20.399999999999999" x14ac:dyDescent="0.35">
      <c r="A89" s="37">
        <v>9</v>
      </c>
      <c r="B89" s="38"/>
      <c r="C89" s="96" t="s">
        <v>194</v>
      </c>
      <c r="D89" s="24" t="s">
        <v>71</v>
      </c>
      <c r="E89" s="103">
        <v>8.2799999999999994</v>
      </c>
      <c r="F89" s="66"/>
      <c r="G89" s="63"/>
      <c r="H89" s="47">
        <f t="shared" si="8"/>
        <v>0</v>
      </c>
      <c r="I89" s="63"/>
      <c r="J89" s="63"/>
      <c r="K89" s="48">
        <f t="shared" si="9"/>
        <v>0</v>
      </c>
      <c r="L89" s="49">
        <f t="shared" si="10"/>
        <v>0</v>
      </c>
      <c r="M89" s="47">
        <f t="shared" si="11"/>
        <v>0</v>
      </c>
      <c r="N89" s="47">
        <f t="shared" si="12"/>
        <v>0</v>
      </c>
      <c r="O89" s="47">
        <f t="shared" si="13"/>
        <v>0</v>
      </c>
      <c r="P89" s="48">
        <f t="shared" si="14"/>
        <v>0</v>
      </c>
    </row>
    <row r="90" spans="1:16" ht="21" x14ac:dyDescent="0.35">
      <c r="A90" s="37">
        <v>10</v>
      </c>
      <c r="B90" s="38"/>
      <c r="C90" s="93" t="s">
        <v>212</v>
      </c>
      <c r="D90" s="24" t="s">
        <v>61</v>
      </c>
      <c r="E90" s="103">
        <v>33.11</v>
      </c>
      <c r="F90" s="66"/>
      <c r="G90" s="63"/>
      <c r="H90" s="47">
        <f t="shared" si="8"/>
        <v>0</v>
      </c>
      <c r="I90" s="63"/>
      <c r="J90" s="63"/>
      <c r="K90" s="48">
        <f t="shared" si="9"/>
        <v>0</v>
      </c>
      <c r="L90" s="49">
        <f t="shared" si="10"/>
        <v>0</v>
      </c>
      <c r="M90" s="47">
        <f t="shared" si="11"/>
        <v>0</v>
      </c>
      <c r="N90" s="47">
        <f t="shared" si="12"/>
        <v>0</v>
      </c>
      <c r="O90" s="47">
        <f t="shared" si="13"/>
        <v>0</v>
      </c>
      <c r="P90" s="48">
        <f t="shared" si="14"/>
        <v>0</v>
      </c>
    </row>
    <row r="91" spans="1:16" ht="20.399999999999999" x14ac:dyDescent="0.35">
      <c r="A91" s="37">
        <v>11</v>
      </c>
      <c r="B91" s="38"/>
      <c r="C91" s="96" t="s">
        <v>76</v>
      </c>
      <c r="D91" s="24" t="s">
        <v>71</v>
      </c>
      <c r="E91" s="103">
        <v>132.44</v>
      </c>
      <c r="F91" s="66"/>
      <c r="G91" s="63"/>
      <c r="H91" s="47">
        <f t="shared" si="8"/>
        <v>0</v>
      </c>
      <c r="I91" s="63"/>
      <c r="J91" s="63"/>
      <c r="K91" s="48">
        <f t="shared" si="9"/>
        <v>0</v>
      </c>
      <c r="L91" s="49">
        <f t="shared" si="10"/>
        <v>0</v>
      </c>
      <c r="M91" s="47">
        <f t="shared" si="11"/>
        <v>0</v>
      </c>
      <c r="N91" s="47">
        <f t="shared" si="12"/>
        <v>0</v>
      </c>
      <c r="O91" s="47">
        <f t="shared" si="13"/>
        <v>0</v>
      </c>
      <c r="P91" s="48">
        <f t="shared" si="14"/>
        <v>0</v>
      </c>
    </row>
    <row r="92" spans="1:16" ht="10.5" x14ac:dyDescent="0.35">
      <c r="A92" s="37">
        <v>12</v>
      </c>
      <c r="B92" s="38"/>
      <c r="C92" s="96" t="s">
        <v>77</v>
      </c>
      <c r="D92" s="24" t="s">
        <v>73</v>
      </c>
      <c r="E92" s="103">
        <v>1</v>
      </c>
      <c r="F92" s="66"/>
      <c r="G92" s="63"/>
      <c r="H92" s="47">
        <f t="shared" si="8"/>
        <v>0</v>
      </c>
      <c r="I92" s="63"/>
      <c r="J92" s="63"/>
      <c r="K92" s="48">
        <f t="shared" si="9"/>
        <v>0</v>
      </c>
      <c r="L92" s="49">
        <f t="shared" si="10"/>
        <v>0</v>
      </c>
      <c r="M92" s="47">
        <f t="shared" si="11"/>
        <v>0</v>
      </c>
      <c r="N92" s="47">
        <f t="shared" si="12"/>
        <v>0</v>
      </c>
      <c r="O92" s="47">
        <f t="shared" si="13"/>
        <v>0</v>
      </c>
      <c r="P92" s="48">
        <f t="shared" si="14"/>
        <v>0</v>
      </c>
    </row>
    <row r="93" spans="1:16" ht="21" x14ac:dyDescent="0.35">
      <c r="A93" s="37">
        <v>13</v>
      </c>
      <c r="B93" s="38"/>
      <c r="C93" s="93" t="s">
        <v>213</v>
      </c>
      <c r="D93" s="24" t="s">
        <v>61</v>
      </c>
      <c r="E93" s="103">
        <v>33.11</v>
      </c>
      <c r="F93" s="66"/>
      <c r="G93" s="63"/>
      <c r="H93" s="47">
        <f t="shared" si="8"/>
        <v>0</v>
      </c>
      <c r="I93" s="63"/>
      <c r="J93" s="63"/>
      <c r="K93" s="48">
        <f t="shared" si="9"/>
        <v>0</v>
      </c>
      <c r="L93" s="49">
        <f t="shared" si="10"/>
        <v>0</v>
      </c>
      <c r="M93" s="47">
        <f t="shared" si="11"/>
        <v>0</v>
      </c>
      <c r="N93" s="47">
        <f t="shared" si="12"/>
        <v>0</v>
      </c>
      <c r="O93" s="47">
        <f t="shared" si="13"/>
        <v>0</v>
      </c>
      <c r="P93" s="48">
        <f t="shared" si="14"/>
        <v>0</v>
      </c>
    </row>
    <row r="94" spans="1:16" ht="20.399999999999999" x14ac:dyDescent="0.35">
      <c r="A94" s="37">
        <v>14</v>
      </c>
      <c r="B94" s="38"/>
      <c r="C94" s="96" t="s">
        <v>141</v>
      </c>
      <c r="D94" s="24" t="s">
        <v>80</v>
      </c>
      <c r="E94" s="103">
        <v>17.88</v>
      </c>
      <c r="F94" s="66"/>
      <c r="G94" s="63"/>
      <c r="H94" s="47">
        <f t="shared" si="8"/>
        <v>0</v>
      </c>
      <c r="I94" s="63"/>
      <c r="J94" s="63"/>
      <c r="K94" s="48">
        <f t="shared" si="9"/>
        <v>0</v>
      </c>
      <c r="L94" s="49">
        <f t="shared" si="10"/>
        <v>0</v>
      </c>
      <c r="M94" s="47">
        <f t="shared" si="11"/>
        <v>0</v>
      </c>
      <c r="N94" s="47">
        <f t="shared" si="12"/>
        <v>0</v>
      </c>
      <c r="O94" s="47">
        <f t="shared" si="13"/>
        <v>0</v>
      </c>
      <c r="P94" s="48">
        <f t="shared" si="14"/>
        <v>0</v>
      </c>
    </row>
    <row r="95" spans="1:16" ht="10.5" x14ac:dyDescent="0.35">
      <c r="A95" s="37">
        <v>15</v>
      </c>
      <c r="B95" s="38"/>
      <c r="C95" s="96" t="s">
        <v>77</v>
      </c>
      <c r="D95" s="24" t="s">
        <v>73</v>
      </c>
      <c r="E95" s="103">
        <v>1</v>
      </c>
      <c r="F95" s="66"/>
      <c r="G95" s="63"/>
      <c r="H95" s="47">
        <f t="shared" si="8"/>
        <v>0</v>
      </c>
      <c r="I95" s="63"/>
      <c r="J95" s="63"/>
      <c r="K95" s="48">
        <f t="shared" si="9"/>
        <v>0</v>
      </c>
      <c r="L95" s="49">
        <f t="shared" si="10"/>
        <v>0</v>
      </c>
      <c r="M95" s="47">
        <f t="shared" si="11"/>
        <v>0</v>
      </c>
      <c r="N95" s="47">
        <f t="shared" si="12"/>
        <v>0</v>
      </c>
      <c r="O95" s="47">
        <f t="shared" si="13"/>
        <v>0</v>
      </c>
      <c r="P95" s="48">
        <f t="shared" si="14"/>
        <v>0</v>
      </c>
    </row>
    <row r="96" spans="1:16" ht="10.5" x14ac:dyDescent="0.4">
      <c r="A96" s="94">
        <v>6</v>
      </c>
      <c r="B96" s="98"/>
      <c r="C96" s="95" t="s">
        <v>214</v>
      </c>
      <c r="D96" s="24"/>
      <c r="E96" s="103"/>
      <c r="F96" s="66"/>
      <c r="G96" s="63"/>
      <c r="H96" s="47">
        <f t="shared" si="8"/>
        <v>0</v>
      </c>
      <c r="I96" s="63"/>
      <c r="J96" s="63"/>
      <c r="K96" s="48">
        <f t="shared" si="9"/>
        <v>0</v>
      </c>
      <c r="L96" s="49">
        <f t="shared" si="10"/>
        <v>0</v>
      </c>
      <c r="M96" s="47">
        <f t="shared" si="11"/>
        <v>0</v>
      </c>
      <c r="N96" s="47">
        <f t="shared" si="12"/>
        <v>0</v>
      </c>
      <c r="O96" s="47">
        <f t="shared" si="13"/>
        <v>0</v>
      </c>
      <c r="P96" s="48">
        <f t="shared" si="14"/>
        <v>0</v>
      </c>
    </row>
    <row r="97" spans="1:16" ht="21" x14ac:dyDescent="0.35">
      <c r="A97" s="37">
        <v>1</v>
      </c>
      <c r="B97" s="38"/>
      <c r="C97" s="93" t="s">
        <v>215</v>
      </c>
      <c r="D97" s="24" t="s">
        <v>61</v>
      </c>
      <c r="E97" s="103">
        <v>79.2</v>
      </c>
      <c r="F97" s="66"/>
      <c r="G97" s="63"/>
      <c r="H97" s="47">
        <f t="shared" si="8"/>
        <v>0</v>
      </c>
      <c r="I97" s="63"/>
      <c r="J97" s="63"/>
      <c r="K97" s="48">
        <f t="shared" si="9"/>
        <v>0</v>
      </c>
      <c r="L97" s="49">
        <f t="shared" si="10"/>
        <v>0</v>
      </c>
      <c r="M97" s="47">
        <f t="shared" si="11"/>
        <v>0</v>
      </c>
      <c r="N97" s="47">
        <f t="shared" si="12"/>
        <v>0</v>
      </c>
      <c r="O97" s="47">
        <f t="shared" si="13"/>
        <v>0</v>
      </c>
      <c r="P97" s="48">
        <f t="shared" si="14"/>
        <v>0</v>
      </c>
    </row>
    <row r="98" spans="1:16" ht="10.5" x14ac:dyDescent="0.35">
      <c r="A98" s="37">
        <v>2</v>
      </c>
      <c r="B98" s="38"/>
      <c r="C98" s="96" t="s">
        <v>216</v>
      </c>
      <c r="D98" s="24" t="s">
        <v>61</v>
      </c>
      <c r="E98" s="103">
        <v>87.12</v>
      </c>
      <c r="F98" s="66"/>
      <c r="G98" s="63"/>
      <c r="H98" s="47">
        <f t="shared" si="8"/>
        <v>0</v>
      </c>
      <c r="I98" s="63"/>
      <c r="J98" s="63"/>
      <c r="K98" s="48">
        <f t="shared" si="9"/>
        <v>0</v>
      </c>
      <c r="L98" s="49">
        <f t="shared" si="10"/>
        <v>0</v>
      </c>
      <c r="M98" s="47">
        <f t="shared" si="11"/>
        <v>0</v>
      </c>
      <c r="N98" s="47">
        <f t="shared" si="12"/>
        <v>0</v>
      </c>
      <c r="O98" s="47">
        <f t="shared" si="13"/>
        <v>0</v>
      </c>
      <c r="P98" s="48">
        <f t="shared" si="14"/>
        <v>0</v>
      </c>
    </row>
    <row r="99" spans="1:16" ht="10.5" x14ac:dyDescent="0.35">
      <c r="A99" s="37">
        <v>3</v>
      </c>
      <c r="B99" s="38"/>
      <c r="C99" s="96" t="s">
        <v>140</v>
      </c>
      <c r="D99" s="24" t="s">
        <v>71</v>
      </c>
      <c r="E99" s="103">
        <v>514.79999999999995</v>
      </c>
      <c r="F99" s="66"/>
      <c r="G99" s="63"/>
      <c r="H99" s="47">
        <f t="shared" si="8"/>
        <v>0</v>
      </c>
      <c r="I99" s="63"/>
      <c r="J99" s="63"/>
      <c r="K99" s="48">
        <f t="shared" si="9"/>
        <v>0</v>
      </c>
      <c r="L99" s="49">
        <f t="shared" si="10"/>
        <v>0</v>
      </c>
      <c r="M99" s="47">
        <f t="shared" si="11"/>
        <v>0</v>
      </c>
      <c r="N99" s="47">
        <f t="shared" si="12"/>
        <v>0</v>
      </c>
      <c r="O99" s="47">
        <f t="shared" si="13"/>
        <v>0</v>
      </c>
      <c r="P99" s="48">
        <f t="shared" si="14"/>
        <v>0</v>
      </c>
    </row>
    <row r="100" spans="1:16" ht="10.5" x14ac:dyDescent="0.35">
      <c r="A100" s="37">
        <v>4</v>
      </c>
      <c r="B100" s="38"/>
      <c r="C100" s="96" t="s">
        <v>88</v>
      </c>
      <c r="D100" s="24" t="s">
        <v>73</v>
      </c>
      <c r="E100" s="103">
        <v>1</v>
      </c>
      <c r="F100" s="66"/>
      <c r="G100" s="63"/>
      <c r="H100" s="47">
        <f t="shared" si="8"/>
        <v>0</v>
      </c>
      <c r="I100" s="63"/>
      <c r="J100" s="63"/>
      <c r="K100" s="48">
        <f t="shared" si="9"/>
        <v>0</v>
      </c>
      <c r="L100" s="49">
        <f t="shared" si="10"/>
        <v>0</v>
      </c>
      <c r="M100" s="47">
        <f t="shared" si="11"/>
        <v>0</v>
      </c>
      <c r="N100" s="47">
        <f t="shared" si="12"/>
        <v>0</v>
      </c>
      <c r="O100" s="47">
        <f t="shared" si="13"/>
        <v>0</v>
      </c>
      <c r="P100" s="48">
        <f t="shared" si="14"/>
        <v>0</v>
      </c>
    </row>
    <row r="101" spans="1:16" ht="21" x14ac:dyDescent="0.35">
      <c r="A101" s="37">
        <v>5</v>
      </c>
      <c r="B101" s="38"/>
      <c r="C101" s="93" t="s">
        <v>217</v>
      </c>
      <c r="D101" s="24" t="s">
        <v>61</v>
      </c>
      <c r="E101" s="103">
        <v>79.2</v>
      </c>
      <c r="F101" s="66"/>
      <c r="G101" s="63"/>
      <c r="H101" s="47">
        <f t="shared" si="8"/>
        <v>0</v>
      </c>
      <c r="I101" s="63"/>
      <c r="J101" s="63"/>
      <c r="K101" s="48">
        <f t="shared" si="9"/>
        <v>0</v>
      </c>
      <c r="L101" s="49">
        <f t="shared" si="10"/>
        <v>0</v>
      </c>
      <c r="M101" s="47">
        <f t="shared" si="11"/>
        <v>0</v>
      </c>
      <c r="N101" s="47">
        <f t="shared" si="12"/>
        <v>0</v>
      </c>
      <c r="O101" s="47">
        <f t="shared" si="13"/>
        <v>0</v>
      </c>
      <c r="P101" s="48">
        <f t="shared" si="14"/>
        <v>0</v>
      </c>
    </row>
    <row r="102" spans="1:16" ht="20.399999999999999" x14ac:dyDescent="0.35">
      <c r="A102" s="37">
        <v>6</v>
      </c>
      <c r="B102" s="38"/>
      <c r="C102" s="96" t="s">
        <v>69</v>
      </c>
      <c r="D102" s="24" t="s">
        <v>61</v>
      </c>
      <c r="E102" s="103">
        <v>99</v>
      </c>
      <c r="F102" s="66"/>
      <c r="G102" s="63"/>
      <c r="H102" s="47">
        <f t="shared" si="8"/>
        <v>0</v>
      </c>
      <c r="I102" s="63"/>
      <c r="J102" s="63"/>
      <c r="K102" s="48">
        <f t="shared" si="9"/>
        <v>0</v>
      </c>
      <c r="L102" s="49">
        <f t="shared" si="10"/>
        <v>0</v>
      </c>
      <c r="M102" s="47">
        <f t="shared" si="11"/>
        <v>0</v>
      </c>
      <c r="N102" s="47">
        <f t="shared" si="12"/>
        <v>0</v>
      </c>
      <c r="O102" s="47">
        <f t="shared" si="13"/>
        <v>0</v>
      </c>
      <c r="P102" s="48">
        <f t="shared" si="14"/>
        <v>0</v>
      </c>
    </row>
    <row r="103" spans="1:16" ht="20.399999999999999" x14ac:dyDescent="0.35">
      <c r="A103" s="37">
        <v>7</v>
      </c>
      <c r="B103" s="38"/>
      <c r="C103" s="96" t="s">
        <v>218</v>
      </c>
      <c r="D103" s="24" t="s">
        <v>94</v>
      </c>
      <c r="E103" s="103">
        <v>425.15</v>
      </c>
      <c r="F103" s="66"/>
      <c r="G103" s="63"/>
      <c r="H103" s="47">
        <f t="shared" si="8"/>
        <v>0</v>
      </c>
      <c r="I103" s="63"/>
      <c r="J103" s="63"/>
      <c r="K103" s="48">
        <f t="shared" si="9"/>
        <v>0</v>
      </c>
      <c r="L103" s="49">
        <f t="shared" si="10"/>
        <v>0</v>
      </c>
      <c r="M103" s="47">
        <f t="shared" si="11"/>
        <v>0</v>
      </c>
      <c r="N103" s="47">
        <f t="shared" si="12"/>
        <v>0</v>
      </c>
      <c r="O103" s="47">
        <f t="shared" si="13"/>
        <v>0</v>
      </c>
      <c r="P103" s="48">
        <f t="shared" si="14"/>
        <v>0</v>
      </c>
    </row>
    <row r="104" spans="1:16" ht="10.5" x14ac:dyDescent="0.35">
      <c r="A104" s="37">
        <v>8</v>
      </c>
      <c r="B104" s="38"/>
      <c r="C104" s="96" t="s">
        <v>140</v>
      </c>
      <c r="D104" s="24" t="s">
        <v>71</v>
      </c>
      <c r="E104" s="103">
        <v>396</v>
      </c>
      <c r="F104" s="66"/>
      <c r="G104" s="63"/>
      <c r="H104" s="47">
        <f t="shared" si="8"/>
        <v>0</v>
      </c>
      <c r="I104" s="63"/>
      <c r="J104" s="63"/>
      <c r="K104" s="48">
        <f t="shared" si="9"/>
        <v>0</v>
      </c>
      <c r="L104" s="49">
        <f t="shared" si="10"/>
        <v>0</v>
      </c>
      <c r="M104" s="47">
        <f t="shared" si="11"/>
        <v>0</v>
      </c>
      <c r="N104" s="47">
        <f t="shared" si="12"/>
        <v>0</v>
      </c>
      <c r="O104" s="47">
        <f t="shared" si="13"/>
        <v>0</v>
      </c>
      <c r="P104" s="48">
        <f t="shared" si="14"/>
        <v>0</v>
      </c>
    </row>
    <row r="105" spans="1:16" ht="10.5" x14ac:dyDescent="0.35">
      <c r="A105" s="37">
        <v>9</v>
      </c>
      <c r="B105" s="38"/>
      <c r="C105" s="96" t="s">
        <v>72</v>
      </c>
      <c r="D105" s="24" t="s">
        <v>73</v>
      </c>
      <c r="E105" s="103">
        <v>1</v>
      </c>
      <c r="F105" s="66"/>
      <c r="G105" s="63"/>
      <c r="H105" s="47">
        <f t="shared" si="8"/>
        <v>0</v>
      </c>
      <c r="I105" s="63"/>
      <c r="J105" s="63"/>
      <c r="K105" s="48">
        <f t="shared" si="9"/>
        <v>0</v>
      </c>
      <c r="L105" s="49">
        <f t="shared" si="10"/>
        <v>0</v>
      </c>
      <c r="M105" s="47">
        <f t="shared" si="11"/>
        <v>0</v>
      </c>
      <c r="N105" s="47">
        <f t="shared" si="12"/>
        <v>0</v>
      </c>
      <c r="O105" s="47">
        <f t="shared" si="13"/>
        <v>0</v>
      </c>
      <c r="P105" s="48">
        <f t="shared" si="14"/>
        <v>0</v>
      </c>
    </row>
    <row r="106" spans="1:16" ht="20.399999999999999" x14ac:dyDescent="0.35">
      <c r="A106" s="37">
        <v>10</v>
      </c>
      <c r="B106" s="38"/>
      <c r="C106" s="96" t="s">
        <v>194</v>
      </c>
      <c r="D106" s="24" t="s">
        <v>71</v>
      </c>
      <c r="E106" s="103">
        <v>19.8</v>
      </c>
      <c r="F106" s="66"/>
      <c r="G106" s="63"/>
      <c r="H106" s="47">
        <f t="shared" si="8"/>
        <v>0</v>
      </c>
      <c r="I106" s="63"/>
      <c r="J106" s="63"/>
      <c r="K106" s="48">
        <f t="shared" si="9"/>
        <v>0</v>
      </c>
      <c r="L106" s="49">
        <f t="shared" si="10"/>
        <v>0</v>
      </c>
      <c r="M106" s="47">
        <f t="shared" si="11"/>
        <v>0</v>
      </c>
      <c r="N106" s="47">
        <f t="shared" si="12"/>
        <v>0</v>
      </c>
      <c r="O106" s="47">
        <f t="shared" si="13"/>
        <v>0</v>
      </c>
      <c r="P106" s="48">
        <f t="shared" si="14"/>
        <v>0</v>
      </c>
    </row>
    <row r="107" spans="1:16" ht="21" x14ac:dyDescent="0.35">
      <c r="A107" s="37">
        <v>11</v>
      </c>
      <c r="B107" s="38"/>
      <c r="C107" s="93" t="s">
        <v>219</v>
      </c>
      <c r="D107" s="24" t="s">
        <v>61</v>
      </c>
      <c r="E107" s="103">
        <v>50.6</v>
      </c>
      <c r="F107" s="66"/>
      <c r="G107" s="63"/>
      <c r="H107" s="47">
        <f t="shared" si="8"/>
        <v>0</v>
      </c>
      <c r="I107" s="63"/>
      <c r="J107" s="63"/>
      <c r="K107" s="48">
        <f t="shared" si="9"/>
        <v>0</v>
      </c>
      <c r="L107" s="49">
        <f t="shared" si="10"/>
        <v>0</v>
      </c>
      <c r="M107" s="47">
        <f t="shared" si="11"/>
        <v>0</v>
      </c>
      <c r="N107" s="47">
        <f t="shared" si="12"/>
        <v>0</v>
      </c>
      <c r="O107" s="47">
        <f t="shared" si="13"/>
        <v>0</v>
      </c>
      <c r="P107" s="48">
        <f t="shared" si="14"/>
        <v>0</v>
      </c>
    </row>
    <row r="108" spans="1:16" ht="20.399999999999999" x14ac:dyDescent="0.35">
      <c r="A108" s="37">
        <v>12</v>
      </c>
      <c r="B108" s="38"/>
      <c r="C108" s="96" t="s">
        <v>76</v>
      </c>
      <c r="D108" s="24" t="s">
        <v>71</v>
      </c>
      <c r="E108" s="103">
        <v>202.4</v>
      </c>
      <c r="F108" s="66"/>
      <c r="G108" s="63"/>
      <c r="H108" s="47">
        <f t="shared" si="8"/>
        <v>0</v>
      </c>
      <c r="I108" s="63"/>
      <c r="J108" s="63"/>
      <c r="K108" s="48">
        <f t="shared" si="9"/>
        <v>0</v>
      </c>
      <c r="L108" s="49">
        <f t="shared" si="10"/>
        <v>0</v>
      </c>
      <c r="M108" s="47">
        <f t="shared" si="11"/>
        <v>0</v>
      </c>
      <c r="N108" s="47">
        <f t="shared" si="12"/>
        <v>0</v>
      </c>
      <c r="O108" s="47">
        <f t="shared" si="13"/>
        <v>0</v>
      </c>
      <c r="P108" s="48">
        <f t="shared" si="14"/>
        <v>0</v>
      </c>
    </row>
    <row r="109" spans="1:16" ht="10.5" x14ac:dyDescent="0.35">
      <c r="A109" s="37">
        <v>13</v>
      </c>
      <c r="B109" s="38"/>
      <c r="C109" s="96" t="s">
        <v>77</v>
      </c>
      <c r="D109" s="24" t="s">
        <v>73</v>
      </c>
      <c r="E109" s="103">
        <v>1</v>
      </c>
      <c r="F109" s="66"/>
      <c r="G109" s="63"/>
      <c r="H109" s="47">
        <f t="shared" si="8"/>
        <v>0</v>
      </c>
      <c r="I109" s="63"/>
      <c r="J109" s="63"/>
      <c r="K109" s="48">
        <f t="shared" si="9"/>
        <v>0</v>
      </c>
      <c r="L109" s="49">
        <f t="shared" si="10"/>
        <v>0</v>
      </c>
      <c r="M109" s="47">
        <f t="shared" si="11"/>
        <v>0</v>
      </c>
      <c r="N109" s="47">
        <f t="shared" si="12"/>
        <v>0</v>
      </c>
      <c r="O109" s="47">
        <f t="shared" si="13"/>
        <v>0</v>
      </c>
      <c r="P109" s="48">
        <f t="shared" si="14"/>
        <v>0</v>
      </c>
    </row>
    <row r="110" spans="1:16" ht="21" x14ac:dyDescent="0.35">
      <c r="A110" s="37">
        <v>14</v>
      </c>
      <c r="B110" s="38"/>
      <c r="C110" s="93" t="s">
        <v>220</v>
      </c>
      <c r="D110" s="24" t="s">
        <v>61</v>
      </c>
      <c r="E110" s="103">
        <v>50.6</v>
      </c>
      <c r="F110" s="66"/>
      <c r="G110" s="63"/>
      <c r="H110" s="47">
        <f t="shared" si="8"/>
        <v>0</v>
      </c>
      <c r="I110" s="63"/>
      <c r="J110" s="63"/>
      <c r="K110" s="48">
        <f t="shared" si="9"/>
        <v>0</v>
      </c>
      <c r="L110" s="49">
        <f t="shared" si="10"/>
        <v>0</v>
      </c>
      <c r="M110" s="47">
        <f t="shared" si="11"/>
        <v>0</v>
      </c>
      <c r="N110" s="47">
        <f t="shared" si="12"/>
        <v>0</v>
      </c>
      <c r="O110" s="47">
        <f t="shared" si="13"/>
        <v>0</v>
      </c>
      <c r="P110" s="48">
        <f t="shared" si="14"/>
        <v>0</v>
      </c>
    </row>
    <row r="111" spans="1:16" ht="20.399999999999999" x14ac:dyDescent="0.35">
      <c r="A111" s="37">
        <v>15</v>
      </c>
      <c r="B111" s="38"/>
      <c r="C111" s="96" t="s">
        <v>141</v>
      </c>
      <c r="D111" s="24" t="s">
        <v>80</v>
      </c>
      <c r="E111" s="103">
        <v>27.32</v>
      </c>
      <c r="F111" s="66"/>
      <c r="G111" s="63"/>
      <c r="H111" s="47">
        <f t="shared" ref="H111:H131" si="15">ROUND(F111*G111,2)</f>
        <v>0</v>
      </c>
      <c r="I111" s="63"/>
      <c r="J111" s="63"/>
      <c r="K111" s="48">
        <f t="shared" si="9"/>
        <v>0</v>
      </c>
      <c r="L111" s="49">
        <f t="shared" si="10"/>
        <v>0</v>
      </c>
      <c r="M111" s="47">
        <f t="shared" si="11"/>
        <v>0</v>
      </c>
      <c r="N111" s="47">
        <f t="shared" si="12"/>
        <v>0</v>
      </c>
      <c r="O111" s="47">
        <f t="shared" si="13"/>
        <v>0</v>
      </c>
      <c r="P111" s="48">
        <f t="shared" si="14"/>
        <v>0</v>
      </c>
    </row>
    <row r="112" spans="1:16" ht="10.5" x14ac:dyDescent="0.35">
      <c r="A112" s="37">
        <v>16</v>
      </c>
      <c r="B112" s="38"/>
      <c r="C112" s="96" t="s">
        <v>77</v>
      </c>
      <c r="D112" s="24" t="s">
        <v>73</v>
      </c>
      <c r="E112" s="103">
        <v>1</v>
      </c>
      <c r="F112" s="66"/>
      <c r="G112" s="63"/>
      <c r="H112" s="47">
        <f t="shared" si="15"/>
        <v>0</v>
      </c>
      <c r="I112" s="63"/>
      <c r="J112" s="63"/>
      <c r="K112" s="48">
        <f t="shared" si="9"/>
        <v>0</v>
      </c>
      <c r="L112" s="49">
        <f t="shared" si="10"/>
        <v>0</v>
      </c>
      <c r="M112" s="47">
        <f t="shared" si="11"/>
        <v>0</v>
      </c>
      <c r="N112" s="47">
        <f t="shared" si="12"/>
        <v>0</v>
      </c>
      <c r="O112" s="47">
        <f t="shared" si="13"/>
        <v>0</v>
      </c>
      <c r="P112" s="48">
        <f t="shared" si="14"/>
        <v>0</v>
      </c>
    </row>
    <row r="113" spans="1:16" ht="10.5" x14ac:dyDescent="0.4">
      <c r="A113" s="94">
        <v>7</v>
      </c>
      <c r="B113" s="98"/>
      <c r="C113" s="95" t="s">
        <v>221</v>
      </c>
      <c r="D113" s="24"/>
      <c r="E113" s="103"/>
      <c r="F113" s="66"/>
      <c r="G113" s="63"/>
      <c r="H113" s="47">
        <f t="shared" si="15"/>
        <v>0</v>
      </c>
      <c r="I113" s="63"/>
      <c r="J113" s="63"/>
      <c r="K113" s="48">
        <f t="shared" si="9"/>
        <v>0</v>
      </c>
      <c r="L113" s="49">
        <f t="shared" si="10"/>
        <v>0</v>
      </c>
      <c r="M113" s="47">
        <f t="shared" si="11"/>
        <v>0</v>
      </c>
      <c r="N113" s="47">
        <f t="shared" si="12"/>
        <v>0</v>
      </c>
      <c r="O113" s="47">
        <f t="shared" si="13"/>
        <v>0</v>
      </c>
      <c r="P113" s="48">
        <f t="shared" si="14"/>
        <v>0</v>
      </c>
    </row>
    <row r="114" spans="1:16" ht="21" x14ac:dyDescent="0.35">
      <c r="A114" s="37">
        <v>1</v>
      </c>
      <c r="B114" s="38"/>
      <c r="C114" s="93" t="s">
        <v>100</v>
      </c>
      <c r="D114" s="24" t="s">
        <v>63</v>
      </c>
      <c r="E114" s="103">
        <v>72.34</v>
      </c>
      <c r="F114" s="66"/>
      <c r="G114" s="63"/>
      <c r="H114" s="47">
        <f t="shared" si="15"/>
        <v>0</v>
      </c>
      <c r="I114" s="63"/>
      <c r="J114" s="63"/>
      <c r="K114" s="48">
        <f t="shared" si="9"/>
        <v>0</v>
      </c>
      <c r="L114" s="49">
        <f t="shared" si="10"/>
        <v>0</v>
      </c>
      <c r="M114" s="47">
        <f t="shared" si="11"/>
        <v>0</v>
      </c>
      <c r="N114" s="47">
        <f t="shared" si="12"/>
        <v>0</v>
      </c>
      <c r="O114" s="47">
        <f t="shared" si="13"/>
        <v>0</v>
      </c>
      <c r="P114" s="48">
        <f t="shared" si="14"/>
        <v>0</v>
      </c>
    </row>
    <row r="115" spans="1:16" ht="10.5" x14ac:dyDescent="0.35">
      <c r="A115" s="37">
        <v>2</v>
      </c>
      <c r="B115" s="38"/>
      <c r="C115" s="96" t="s">
        <v>101</v>
      </c>
      <c r="D115" s="24" t="s">
        <v>63</v>
      </c>
      <c r="E115" s="103">
        <v>86.81</v>
      </c>
      <c r="F115" s="66"/>
      <c r="G115" s="63"/>
      <c r="H115" s="47">
        <f t="shared" si="15"/>
        <v>0</v>
      </c>
      <c r="I115" s="63"/>
      <c r="J115" s="63"/>
      <c r="K115" s="48">
        <f t="shared" si="9"/>
        <v>0</v>
      </c>
      <c r="L115" s="49">
        <f t="shared" si="10"/>
        <v>0</v>
      </c>
      <c r="M115" s="47">
        <f t="shared" si="11"/>
        <v>0</v>
      </c>
      <c r="N115" s="47">
        <f t="shared" si="12"/>
        <v>0</v>
      </c>
      <c r="O115" s="47">
        <f t="shared" si="13"/>
        <v>0</v>
      </c>
      <c r="P115" s="48">
        <f t="shared" si="14"/>
        <v>0</v>
      </c>
    </row>
    <row r="116" spans="1:16" ht="21" x14ac:dyDescent="0.35">
      <c r="A116" s="37">
        <v>3</v>
      </c>
      <c r="B116" s="38"/>
      <c r="C116" s="93" t="s">
        <v>102</v>
      </c>
      <c r="D116" s="24" t="s">
        <v>63</v>
      </c>
      <c r="E116" s="103">
        <v>13.51</v>
      </c>
      <c r="F116" s="66"/>
      <c r="G116" s="63"/>
      <c r="H116" s="47">
        <f t="shared" si="15"/>
        <v>0</v>
      </c>
      <c r="I116" s="63"/>
      <c r="J116" s="63"/>
      <c r="K116" s="48">
        <f t="shared" si="9"/>
        <v>0</v>
      </c>
      <c r="L116" s="49">
        <f t="shared" si="10"/>
        <v>0</v>
      </c>
      <c r="M116" s="47">
        <f t="shared" si="11"/>
        <v>0</v>
      </c>
      <c r="N116" s="47">
        <f t="shared" si="12"/>
        <v>0</v>
      </c>
      <c r="O116" s="47">
        <f t="shared" si="13"/>
        <v>0</v>
      </c>
      <c r="P116" s="48">
        <f t="shared" si="14"/>
        <v>0</v>
      </c>
    </row>
    <row r="117" spans="1:16" ht="10.5" x14ac:dyDescent="0.35">
      <c r="A117" s="37">
        <v>4</v>
      </c>
      <c r="B117" s="38"/>
      <c r="C117" s="96" t="s">
        <v>103</v>
      </c>
      <c r="D117" s="24" t="s">
        <v>63</v>
      </c>
      <c r="E117" s="103">
        <v>16.21</v>
      </c>
      <c r="F117" s="66"/>
      <c r="G117" s="63"/>
      <c r="H117" s="47">
        <f t="shared" si="15"/>
        <v>0</v>
      </c>
      <c r="I117" s="63"/>
      <c r="J117" s="63"/>
      <c r="K117" s="48">
        <f t="shared" si="9"/>
        <v>0</v>
      </c>
      <c r="L117" s="49">
        <f t="shared" si="10"/>
        <v>0</v>
      </c>
      <c r="M117" s="47">
        <f t="shared" si="11"/>
        <v>0</v>
      </c>
      <c r="N117" s="47">
        <f t="shared" si="12"/>
        <v>0</v>
      </c>
      <c r="O117" s="47">
        <f t="shared" si="13"/>
        <v>0</v>
      </c>
      <c r="P117" s="48">
        <f t="shared" si="14"/>
        <v>0</v>
      </c>
    </row>
    <row r="118" spans="1:16" ht="21" x14ac:dyDescent="0.35">
      <c r="A118" s="37">
        <v>5</v>
      </c>
      <c r="B118" s="38"/>
      <c r="C118" s="93" t="s">
        <v>104</v>
      </c>
      <c r="D118" s="24" t="s">
        <v>63</v>
      </c>
      <c r="E118" s="103">
        <v>1.27</v>
      </c>
      <c r="F118" s="66"/>
      <c r="G118" s="63"/>
      <c r="H118" s="47">
        <f t="shared" si="15"/>
        <v>0</v>
      </c>
      <c r="I118" s="63"/>
      <c r="J118" s="63"/>
      <c r="K118" s="48">
        <f t="shared" si="9"/>
        <v>0</v>
      </c>
      <c r="L118" s="49">
        <f t="shared" si="10"/>
        <v>0</v>
      </c>
      <c r="M118" s="47">
        <f t="shared" si="11"/>
        <v>0</v>
      </c>
      <c r="N118" s="47">
        <f t="shared" si="12"/>
        <v>0</v>
      </c>
      <c r="O118" s="47">
        <f t="shared" si="13"/>
        <v>0</v>
      </c>
      <c r="P118" s="48">
        <f t="shared" si="14"/>
        <v>0</v>
      </c>
    </row>
    <row r="119" spans="1:16" ht="20.399999999999999" x14ac:dyDescent="0.35">
      <c r="A119" s="37">
        <v>6</v>
      </c>
      <c r="B119" s="38"/>
      <c r="C119" s="96" t="s">
        <v>105</v>
      </c>
      <c r="D119" s="24" t="s">
        <v>63</v>
      </c>
      <c r="E119" s="103">
        <v>1.52</v>
      </c>
      <c r="F119" s="66"/>
      <c r="G119" s="63"/>
      <c r="H119" s="47">
        <f t="shared" si="15"/>
        <v>0</v>
      </c>
      <c r="I119" s="63"/>
      <c r="J119" s="63"/>
      <c r="K119" s="48">
        <f t="shared" si="9"/>
        <v>0</v>
      </c>
      <c r="L119" s="49">
        <f t="shared" si="10"/>
        <v>0</v>
      </c>
      <c r="M119" s="47">
        <f t="shared" si="11"/>
        <v>0</v>
      </c>
      <c r="N119" s="47">
        <f t="shared" si="12"/>
        <v>0</v>
      </c>
      <c r="O119" s="47">
        <f t="shared" si="13"/>
        <v>0</v>
      </c>
      <c r="P119" s="48">
        <f t="shared" si="14"/>
        <v>0</v>
      </c>
    </row>
    <row r="120" spans="1:16" ht="10.5" x14ac:dyDescent="0.35">
      <c r="A120" s="37">
        <v>7</v>
      </c>
      <c r="B120" s="38"/>
      <c r="C120" s="93" t="s">
        <v>106</v>
      </c>
      <c r="D120" s="24" t="s">
        <v>61</v>
      </c>
      <c r="E120" s="103">
        <v>26.5</v>
      </c>
      <c r="F120" s="66"/>
      <c r="G120" s="63"/>
      <c r="H120" s="47">
        <f t="shared" si="15"/>
        <v>0</v>
      </c>
      <c r="I120" s="63"/>
      <c r="J120" s="63"/>
      <c r="K120" s="48">
        <f t="shared" si="9"/>
        <v>0</v>
      </c>
      <c r="L120" s="49">
        <f t="shared" si="10"/>
        <v>0</v>
      </c>
      <c r="M120" s="47">
        <f t="shared" si="11"/>
        <v>0</v>
      </c>
      <c r="N120" s="47">
        <f t="shared" si="12"/>
        <v>0</v>
      </c>
      <c r="O120" s="47">
        <f t="shared" si="13"/>
        <v>0</v>
      </c>
      <c r="P120" s="48">
        <f t="shared" si="14"/>
        <v>0</v>
      </c>
    </row>
    <row r="121" spans="1:16" ht="10.5" x14ac:dyDescent="0.35">
      <c r="A121" s="37">
        <v>8</v>
      </c>
      <c r="B121" s="38"/>
      <c r="C121" s="96" t="s">
        <v>107</v>
      </c>
      <c r="D121" s="24" t="s">
        <v>61</v>
      </c>
      <c r="E121" s="103">
        <v>29.15</v>
      </c>
      <c r="F121" s="66"/>
      <c r="G121" s="63"/>
      <c r="H121" s="47">
        <f t="shared" si="15"/>
        <v>0</v>
      </c>
      <c r="I121" s="63"/>
      <c r="J121" s="63"/>
      <c r="K121" s="48">
        <f t="shared" si="9"/>
        <v>0</v>
      </c>
      <c r="L121" s="49">
        <f t="shared" si="10"/>
        <v>0</v>
      </c>
      <c r="M121" s="47">
        <f t="shared" si="11"/>
        <v>0</v>
      </c>
      <c r="N121" s="47">
        <f t="shared" si="12"/>
        <v>0</v>
      </c>
      <c r="O121" s="47">
        <f t="shared" si="13"/>
        <v>0</v>
      </c>
      <c r="P121" s="48">
        <f t="shared" si="14"/>
        <v>0</v>
      </c>
    </row>
    <row r="122" spans="1:16" ht="21" x14ac:dyDescent="0.35">
      <c r="A122" s="37">
        <v>9</v>
      </c>
      <c r="B122" s="38"/>
      <c r="C122" s="93" t="s">
        <v>108</v>
      </c>
      <c r="D122" s="24" t="s">
        <v>94</v>
      </c>
      <c r="E122" s="103">
        <v>53</v>
      </c>
      <c r="F122" s="66"/>
      <c r="G122" s="63"/>
      <c r="H122" s="47">
        <f t="shared" si="15"/>
        <v>0</v>
      </c>
      <c r="I122" s="63"/>
      <c r="J122" s="63"/>
      <c r="K122" s="48">
        <f t="shared" si="9"/>
        <v>0</v>
      </c>
      <c r="L122" s="49">
        <f t="shared" si="10"/>
        <v>0</v>
      </c>
      <c r="M122" s="47">
        <f t="shared" si="11"/>
        <v>0</v>
      </c>
      <c r="N122" s="47">
        <f t="shared" si="12"/>
        <v>0</v>
      </c>
      <c r="O122" s="47">
        <f t="shared" si="13"/>
        <v>0</v>
      </c>
      <c r="P122" s="48">
        <f t="shared" si="14"/>
        <v>0</v>
      </c>
    </row>
    <row r="123" spans="1:16" ht="10.5" x14ac:dyDescent="0.35">
      <c r="A123" s="37">
        <v>10</v>
      </c>
      <c r="B123" s="38"/>
      <c r="C123" s="96" t="s">
        <v>109</v>
      </c>
      <c r="D123" s="24" t="s">
        <v>63</v>
      </c>
      <c r="E123" s="103">
        <v>2.12</v>
      </c>
      <c r="F123" s="66"/>
      <c r="G123" s="63"/>
      <c r="H123" s="47">
        <f t="shared" si="15"/>
        <v>0</v>
      </c>
      <c r="I123" s="63"/>
      <c r="J123" s="63"/>
      <c r="K123" s="48">
        <f t="shared" si="9"/>
        <v>0</v>
      </c>
      <c r="L123" s="49">
        <f t="shared" si="10"/>
        <v>0</v>
      </c>
      <c r="M123" s="47">
        <f t="shared" si="11"/>
        <v>0</v>
      </c>
      <c r="N123" s="47">
        <f t="shared" si="12"/>
        <v>0</v>
      </c>
      <c r="O123" s="47">
        <f t="shared" si="13"/>
        <v>0</v>
      </c>
      <c r="P123" s="48">
        <f t="shared" si="14"/>
        <v>0</v>
      </c>
    </row>
    <row r="124" spans="1:16" ht="10.5" x14ac:dyDescent="0.35">
      <c r="A124" s="37">
        <v>11</v>
      </c>
      <c r="B124" s="38"/>
      <c r="C124" s="96" t="s">
        <v>110</v>
      </c>
      <c r="D124" s="24" t="s">
        <v>94</v>
      </c>
      <c r="E124" s="103">
        <v>58.3</v>
      </c>
      <c r="F124" s="66"/>
      <c r="G124" s="63"/>
      <c r="H124" s="47">
        <f t="shared" si="15"/>
        <v>0</v>
      </c>
      <c r="I124" s="63"/>
      <c r="J124" s="63"/>
      <c r="K124" s="48">
        <f t="shared" si="9"/>
        <v>0</v>
      </c>
      <c r="L124" s="49">
        <f t="shared" si="10"/>
        <v>0</v>
      </c>
      <c r="M124" s="47">
        <f t="shared" si="11"/>
        <v>0</v>
      </c>
      <c r="N124" s="47">
        <f t="shared" si="12"/>
        <v>0</v>
      </c>
      <c r="O124" s="47">
        <f t="shared" si="13"/>
        <v>0</v>
      </c>
      <c r="P124" s="48">
        <f t="shared" si="14"/>
        <v>0</v>
      </c>
    </row>
    <row r="125" spans="1:16" ht="10.5" x14ac:dyDescent="0.4">
      <c r="A125" s="94">
        <v>8</v>
      </c>
      <c r="B125" s="98"/>
      <c r="C125" s="95" t="s">
        <v>159</v>
      </c>
      <c r="D125" s="24"/>
      <c r="E125" s="103"/>
      <c r="F125" s="66"/>
      <c r="G125" s="63"/>
      <c r="H125" s="47">
        <f t="shared" si="15"/>
        <v>0</v>
      </c>
      <c r="I125" s="63"/>
      <c r="J125" s="63"/>
      <c r="K125" s="48">
        <f t="shared" si="9"/>
        <v>0</v>
      </c>
      <c r="L125" s="49">
        <f t="shared" si="10"/>
        <v>0</v>
      </c>
      <c r="M125" s="47">
        <f t="shared" si="11"/>
        <v>0</v>
      </c>
      <c r="N125" s="47">
        <f t="shared" si="12"/>
        <v>0</v>
      </c>
      <c r="O125" s="47">
        <f t="shared" si="13"/>
        <v>0</v>
      </c>
      <c r="P125" s="48">
        <f t="shared" si="14"/>
        <v>0</v>
      </c>
    </row>
    <row r="126" spans="1:16" ht="21" x14ac:dyDescent="0.35">
      <c r="A126" s="37">
        <v>1</v>
      </c>
      <c r="B126" s="38"/>
      <c r="C126" s="93" t="s">
        <v>222</v>
      </c>
      <c r="D126" s="24" t="s">
        <v>119</v>
      </c>
      <c r="E126" s="103">
        <v>4</v>
      </c>
      <c r="F126" s="66"/>
      <c r="G126" s="63"/>
      <c r="H126" s="47">
        <f t="shared" si="15"/>
        <v>0</v>
      </c>
      <c r="I126" s="63"/>
      <c r="J126" s="63"/>
      <c r="K126" s="48">
        <f t="shared" si="9"/>
        <v>0</v>
      </c>
      <c r="L126" s="49">
        <f t="shared" si="10"/>
        <v>0</v>
      </c>
      <c r="M126" s="47">
        <f t="shared" si="11"/>
        <v>0</v>
      </c>
      <c r="N126" s="47">
        <f t="shared" si="12"/>
        <v>0</v>
      </c>
      <c r="O126" s="47">
        <f t="shared" si="13"/>
        <v>0</v>
      </c>
      <c r="P126" s="48">
        <f t="shared" si="14"/>
        <v>0</v>
      </c>
    </row>
    <row r="127" spans="1:16" ht="10.5" x14ac:dyDescent="0.35">
      <c r="A127" s="37">
        <v>2</v>
      </c>
      <c r="B127" s="38"/>
      <c r="C127" s="93" t="s">
        <v>223</v>
      </c>
      <c r="D127" s="24" t="s">
        <v>61</v>
      </c>
      <c r="E127" s="103">
        <v>3.4</v>
      </c>
      <c r="F127" s="66"/>
      <c r="G127" s="63"/>
      <c r="H127" s="47">
        <f t="shared" si="15"/>
        <v>0</v>
      </c>
      <c r="I127" s="63"/>
      <c r="J127" s="63"/>
      <c r="K127" s="48">
        <f t="shared" si="9"/>
        <v>0</v>
      </c>
      <c r="L127" s="49">
        <f t="shared" si="10"/>
        <v>0</v>
      </c>
      <c r="M127" s="47">
        <f t="shared" si="11"/>
        <v>0</v>
      </c>
      <c r="N127" s="47">
        <f t="shared" si="12"/>
        <v>0</v>
      </c>
      <c r="O127" s="47">
        <f t="shared" si="13"/>
        <v>0</v>
      </c>
      <c r="P127" s="48">
        <f t="shared" si="14"/>
        <v>0</v>
      </c>
    </row>
    <row r="128" spans="1:16" ht="10.5" x14ac:dyDescent="0.35">
      <c r="A128" s="37">
        <v>3</v>
      </c>
      <c r="B128" s="38"/>
      <c r="C128" s="93" t="s">
        <v>224</v>
      </c>
      <c r="D128" s="24" t="s">
        <v>94</v>
      </c>
      <c r="E128" s="103">
        <v>136.1</v>
      </c>
      <c r="F128" s="66"/>
      <c r="G128" s="63"/>
      <c r="H128" s="47">
        <f t="shared" si="15"/>
        <v>0</v>
      </c>
      <c r="I128" s="63"/>
      <c r="J128" s="63"/>
      <c r="K128" s="48">
        <f t="shared" si="9"/>
        <v>0</v>
      </c>
      <c r="L128" s="49">
        <f t="shared" si="10"/>
        <v>0</v>
      </c>
      <c r="M128" s="47">
        <f t="shared" si="11"/>
        <v>0</v>
      </c>
      <c r="N128" s="47">
        <f t="shared" si="12"/>
        <v>0</v>
      </c>
      <c r="O128" s="47">
        <f t="shared" si="13"/>
        <v>0</v>
      </c>
      <c r="P128" s="48">
        <f t="shared" si="14"/>
        <v>0</v>
      </c>
    </row>
    <row r="129" spans="1:16" ht="10.5" x14ac:dyDescent="0.35">
      <c r="A129" s="37">
        <v>4</v>
      </c>
      <c r="B129" s="38"/>
      <c r="C129" s="96" t="s">
        <v>95</v>
      </c>
      <c r="D129" s="24" t="s">
        <v>94</v>
      </c>
      <c r="E129" s="103">
        <v>156.52000000000001</v>
      </c>
      <c r="F129" s="66"/>
      <c r="G129" s="63"/>
      <c r="H129" s="47">
        <f t="shared" si="15"/>
        <v>0</v>
      </c>
      <c r="I129" s="63"/>
      <c r="J129" s="63"/>
      <c r="K129" s="48">
        <f t="shared" si="9"/>
        <v>0</v>
      </c>
      <c r="L129" s="49">
        <f t="shared" si="10"/>
        <v>0</v>
      </c>
      <c r="M129" s="47">
        <f t="shared" si="11"/>
        <v>0</v>
      </c>
      <c r="N129" s="47">
        <f t="shared" si="12"/>
        <v>0</v>
      </c>
      <c r="O129" s="47">
        <f t="shared" si="13"/>
        <v>0</v>
      </c>
      <c r="P129" s="48">
        <f t="shared" si="14"/>
        <v>0</v>
      </c>
    </row>
    <row r="130" spans="1:16" ht="10.5" x14ac:dyDescent="0.35">
      <c r="A130" s="37">
        <v>5</v>
      </c>
      <c r="B130" s="38"/>
      <c r="C130" s="96" t="s">
        <v>84</v>
      </c>
      <c r="D130" s="24" t="s">
        <v>98</v>
      </c>
      <c r="E130" s="103">
        <v>1</v>
      </c>
      <c r="F130" s="66"/>
      <c r="G130" s="63"/>
      <c r="H130" s="47">
        <f t="shared" si="15"/>
        <v>0</v>
      </c>
      <c r="I130" s="63"/>
      <c r="J130" s="63"/>
      <c r="K130" s="48">
        <f t="shared" si="9"/>
        <v>0</v>
      </c>
      <c r="L130" s="49">
        <f t="shared" si="10"/>
        <v>0</v>
      </c>
      <c r="M130" s="47">
        <f t="shared" si="11"/>
        <v>0</v>
      </c>
      <c r="N130" s="47">
        <f t="shared" si="12"/>
        <v>0</v>
      </c>
      <c r="O130" s="47">
        <f t="shared" si="13"/>
        <v>0</v>
      </c>
      <c r="P130" s="48">
        <f t="shared" si="14"/>
        <v>0</v>
      </c>
    </row>
    <row r="131" spans="1:16" ht="21.3" thickBot="1" x14ac:dyDescent="0.4">
      <c r="A131" s="37">
        <v>6</v>
      </c>
      <c r="B131" s="38"/>
      <c r="C131" s="93" t="s">
        <v>225</v>
      </c>
      <c r="D131" s="24" t="s">
        <v>98</v>
      </c>
      <c r="E131" s="103">
        <v>1</v>
      </c>
      <c r="F131" s="66"/>
      <c r="G131" s="63"/>
      <c r="H131" s="47">
        <f t="shared" si="15"/>
        <v>0</v>
      </c>
      <c r="I131" s="63"/>
      <c r="J131" s="63"/>
      <c r="K131" s="48">
        <f t="shared" si="9"/>
        <v>0</v>
      </c>
      <c r="L131" s="49">
        <f t="shared" si="10"/>
        <v>0</v>
      </c>
      <c r="M131" s="47">
        <f t="shared" si="11"/>
        <v>0</v>
      </c>
      <c r="N131" s="47">
        <f t="shared" si="12"/>
        <v>0</v>
      </c>
      <c r="O131" s="47">
        <f t="shared" si="13"/>
        <v>0</v>
      </c>
      <c r="P131" s="48">
        <f t="shared" si="14"/>
        <v>0</v>
      </c>
    </row>
    <row r="132" spans="1:16" ht="10.8" customHeight="1" thickBot="1" x14ac:dyDescent="0.45">
      <c r="A132" s="171" t="s">
        <v>433</v>
      </c>
      <c r="B132" s="172"/>
      <c r="C132" s="172"/>
      <c r="D132" s="172"/>
      <c r="E132" s="172"/>
      <c r="F132" s="172"/>
      <c r="G132" s="172"/>
      <c r="H132" s="172"/>
      <c r="I132" s="172"/>
      <c r="J132" s="172"/>
      <c r="K132" s="173"/>
      <c r="L132" s="67">
        <f>SUM(L14:L131)</f>
        <v>0</v>
      </c>
      <c r="M132" s="68">
        <f>SUM(M14:M131)</f>
        <v>0</v>
      </c>
      <c r="N132" s="68">
        <f>SUM(N14:N131)</f>
        <v>0</v>
      </c>
      <c r="O132" s="68">
        <f>SUM(O14:O131)</f>
        <v>0</v>
      </c>
      <c r="P132" s="69">
        <f>SUM(P14:P131)</f>
        <v>0</v>
      </c>
    </row>
    <row r="133" spans="1:16" x14ac:dyDescent="0.3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x14ac:dyDescent="0.3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 x14ac:dyDescent="0.35">
      <c r="A135" s="1" t="s">
        <v>18</v>
      </c>
      <c r="B135" s="17"/>
      <c r="C135" s="170">
        <f>'Kops a'!C33:H33</f>
        <v>0</v>
      </c>
      <c r="D135" s="170"/>
      <c r="E135" s="170"/>
      <c r="F135" s="170"/>
      <c r="G135" s="170"/>
      <c r="H135" s="170"/>
      <c r="I135" s="17"/>
      <c r="J135" s="17"/>
      <c r="K135" s="17"/>
      <c r="L135" s="17"/>
      <c r="M135" s="17"/>
      <c r="N135" s="17"/>
      <c r="O135" s="17"/>
      <c r="P135" s="17"/>
    </row>
    <row r="136" spans="1:16" x14ac:dyDescent="0.35">
      <c r="A136" s="17"/>
      <c r="B136" s="17"/>
      <c r="C136" s="106" t="s">
        <v>19</v>
      </c>
      <c r="D136" s="106"/>
      <c r="E136" s="106"/>
      <c r="F136" s="106"/>
      <c r="G136" s="106"/>
      <c r="H136" s="106"/>
      <c r="I136" s="17"/>
      <c r="J136" s="17"/>
      <c r="K136" s="17"/>
      <c r="L136" s="17"/>
      <c r="M136" s="17"/>
      <c r="N136" s="17"/>
      <c r="O136" s="17"/>
      <c r="P136" s="17"/>
    </row>
    <row r="137" spans="1:16" x14ac:dyDescent="0.3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 x14ac:dyDescent="0.35">
      <c r="A138" s="85" t="str">
        <f>'Kops a'!A36</f>
        <v>Tāme sastādīta</v>
      </c>
      <c r="B138" s="50"/>
      <c r="C138" s="50"/>
      <c r="D138" s="50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 x14ac:dyDescent="0.3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 x14ac:dyDescent="0.35">
      <c r="A140" s="1" t="s">
        <v>43</v>
      </c>
      <c r="B140" s="17"/>
      <c r="C140" s="170">
        <f>'Kops a'!C38:H38</f>
        <v>0</v>
      </c>
      <c r="D140" s="170"/>
      <c r="E140" s="170"/>
      <c r="F140" s="170"/>
      <c r="G140" s="170"/>
      <c r="H140" s="170"/>
      <c r="I140" s="17"/>
      <c r="J140" s="17"/>
      <c r="K140" s="17"/>
      <c r="L140" s="17"/>
      <c r="M140" s="17"/>
      <c r="N140" s="17"/>
      <c r="O140" s="17"/>
      <c r="P140" s="17"/>
    </row>
    <row r="141" spans="1:16" x14ac:dyDescent="0.35">
      <c r="A141" s="17"/>
      <c r="B141" s="17"/>
      <c r="C141" s="106" t="s">
        <v>19</v>
      </c>
      <c r="D141" s="106"/>
      <c r="E141" s="106"/>
      <c r="F141" s="106"/>
      <c r="G141" s="106"/>
      <c r="H141" s="106"/>
      <c r="I141" s="17"/>
      <c r="J141" s="17"/>
      <c r="K141" s="17"/>
      <c r="L141" s="17"/>
      <c r="M141" s="17"/>
      <c r="N141" s="17"/>
      <c r="O141" s="17"/>
      <c r="P141" s="17"/>
    </row>
    <row r="142" spans="1:16" x14ac:dyDescent="0.3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x14ac:dyDescent="0.35">
      <c r="A143" s="85" t="s">
        <v>111</v>
      </c>
      <c r="B143" s="50"/>
      <c r="C143" s="89">
        <f>'Kops a'!C41</f>
        <v>0</v>
      </c>
      <c r="D143" s="50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 x14ac:dyDescent="0.3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</sheetData>
  <mergeCells count="22">
    <mergeCell ref="C141:H141"/>
    <mergeCell ref="C4:I4"/>
    <mergeCell ref="F12:K12"/>
    <mergeCell ref="J9:M9"/>
    <mergeCell ref="D8:L8"/>
    <mergeCell ref="A132:K132"/>
    <mergeCell ref="C135:H135"/>
    <mergeCell ref="C136:H136"/>
    <mergeCell ref="C140:H140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4 A14:G14 A15:E131">
    <cfRule type="cellIs" dxfId="124" priority="35" operator="equal">
      <formula>0</formula>
    </cfRule>
  </conditionalFormatting>
  <conditionalFormatting sqref="N9:O9 K14:P14 H14">
    <cfRule type="cellIs" dxfId="123" priority="34" operator="equal">
      <formula>0</formula>
    </cfRule>
  </conditionalFormatting>
  <conditionalFormatting sqref="C2:I2">
    <cfRule type="cellIs" dxfId="122" priority="31" operator="equal">
      <formula>0</formula>
    </cfRule>
  </conditionalFormatting>
  <conditionalFormatting sqref="O10">
    <cfRule type="cellIs" dxfId="121" priority="30" operator="equal">
      <formula>"20__. gada __. _________"</formula>
    </cfRule>
  </conditionalFormatting>
  <conditionalFormatting sqref="L132:P132">
    <cfRule type="cellIs" dxfId="120" priority="24" operator="equal">
      <formula>0</formula>
    </cfRule>
  </conditionalFormatting>
  <conditionalFormatting sqref="C4:I4">
    <cfRule type="cellIs" dxfId="119" priority="23" operator="equal">
      <formula>0</formula>
    </cfRule>
  </conditionalFormatting>
  <conditionalFormatting sqref="D5:L8">
    <cfRule type="cellIs" dxfId="118" priority="20" operator="equal">
      <formula>0</formula>
    </cfRule>
  </conditionalFormatting>
  <conditionalFormatting sqref="C140:H140">
    <cfRule type="cellIs" dxfId="117" priority="13" operator="equal">
      <formula>0</formula>
    </cfRule>
  </conditionalFormatting>
  <conditionalFormatting sqref="C135:H135">
    <cfRule type="cellIs" dxfId="116" priority="12" operator="equal">
      <formula>0</formula>
    </cfRule>
  </conditionalFormatting>
  <conditionalFormatting sqref="P10">
    <cfRule type="cellIs" dxfId="115" priority="16" operator="equal">
      <formula>"20__. gada __. _________"</formula>
    </cfRule>
  </conditionalFormatting>
  <conditionalFormatting sqref="C140:H140 C143 C135:H135">
    <cfRule type="cellIs" dxfId="114" priority="11" operator="equal">
      <formula>0</formula>
    </cfRule>
  </conditionalFormatting>
  <conditionalFormatting sqref="D1">
    <cfRule type="cellIs" dxfId="113" priority="10" operator="equal">
      <formula>0</formula>
    </cfRule>
  </conditionalFormatting>
  <conditionalFormatting sqref="A9">
    <cfRule type="containsText" dxfId="112" priority="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5:G131 I15:J131">
    <cfRule type="cellIs" dxfId="111" priority="3" operator="equal">
      <formula>0</formula>
    </cfRule>
  </conditionalFormatting>
  <conditionalFormatting sqref="K15:P131 H15:H131">
    <cfRule type="cellIs" dxfId="110" priority="2" operator="equal">
      <formula>0</formula>
    </cfRule>
  </conditionalFormatting>
  <conditionalFormatting sqref="A132:K132">
    <cfRule type="containsText" dxfId="109" priority="1" operator="containsText" text="Tiešās izmaksas kopā, t. sk. darba devēja sociālais nodoklis __.__% ">
      <formula>NOT(ISERROR(SEARCH("Tiešās izmaksas kopā, t. sk. darba devēja sociālais nodoklis __.__% ",A132)))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D422C369-7259-49E7-A89B-9D562DEE2E41}">
            <xm:f>NOT(ISERROR(SEARCH("Tāme sastādīta ____. gada ___. ______________",A138)))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A138</xm:sqref>
        </x14:conditionalFormatting>
        <x14:conditionalFormatting xmlns:xm="http://schemas.microsoft.com/office/excel/2006/main">
          <x14:cfRule type="containsText" priority="14" operator="containsText" id="{D859E3E6-089F-4F16-889A-98EF63E5F3AC}">
            <xm:f>NOT(ISERROR(SEARCH("Sertifikāta Nr. _________________________________",A143)))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A143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38"/>
  <sheetViews>
    <sheetView zoomScaleNormal="100" workbookViewId="0">
      <selection activeCell="C20" sqref="C20"/>
    </sheetView>
  </sheetViews>
  <sheetFormatPr defaultColWidth="9.15625" defaultRowHeight="10.199999999999999" x14ac:dyDescent="0.35"/>
  <cols>
    <col min="1" max="1" width="4.578125" style="1" customWidth="1"/>
    <col min="2" max="2" width="5.26171875" style="1" customWidth="1"/>
    <col min="3" max="3" width="38.41796875" style="1" customWidth="1"/>
    <col min="4" max="4" width="5.83984375" style="1" customWidth="1"/>
    <col min="5" max="5" width="8.68359375" style="1" customWidth="1"/>
    <col min="6" max="6" width="5.41796875" style="1" customWidth="1"/>
    <col min="7" max="7" width="4.83984375" style="1" customWidth="1"/>
    <col min="8" max="10" width="6.68359375" style="1" customWidth="1"/>
    <col min="11" max="11" width="7" style="1" customWidth="1"/>
    <col min="12" max="15" width="7.68359375" style="1" customWidth="1"/>
    <col min="16" max="16" width="9" style="1" customWidth="1"/>
    <col min="17" max="16384" width="9.15625" style="1"/>
  </cols>
  <sheetData>
    <row r="1" spans="1:16" x14ac:dyDescent="0.35">
      <c r="A1" s="23"/>
      <c r="B1" s="23"/>
      <c r="C1" s="26" t="s">
        <v>44</v>
      </c>
      <c r="D1" s="51">
        <f>'Kops a'!A18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ht="10.5" x14ac:dyDescent="0.35">
      <c r="A2" s="28"/>
      <c r="B2" s="28"/>
      <c r="C2" s="154" t="s">
        <v>226</v>
      </c>
      <c r="D2" s="154"/>
      <c r="E2" s="154"/>
      <c r="F2" s="154"/>
      <c r="G2" s="154"/>
      <c r="H2" s="154"/>
      <c r="I2" s="154"/>
      <c r="J2" s="28"/>
    </row>
    <row r="3" spans="1:16" ht="10.5" x14ac:dyDescent="0.35">
      <c r="A3" s="29"/>
      <c r="B3" s="29"/>
      <c r="C3" s="115" t="s">
        <v>23</v>
      </c>
      <c r="D3" s="115"/>
      <c r="E3" s="115"/>
      <c r="F3" s="115"/>
      <c r="G3" s="115"/>
      <c r="H3" s="115"/>
      <c r="I3" s="115"/>
      <c r="J3" s="29"/>
    </row>
    <row r="4" spans="1:16" ht="10.5" x14ac:dyDescent="0.35">
      <c r="A4" s="29"/>
      <c r="B4" s="29"/>
      <c r="C4" s="155" t="s">
        <v>5</v>
      </c>
      <c r="D4" s="155"/>
      <c r="E4" s="155"/>
      <c r="F4" s="155"/>
      <c r="G4" s="155"/>
      <c r="H4" s="155"/>
      <c r="I4" s="155"/>
      <c r="J4" s="29"/>
    </row>
    <row r="5" spans="1:16" x14ac:dyDescent="0.35">
      <c r="A5" s="23"/>
      <c r="B5" s="23"/>
      <c r="C5" s="26" t="s">
        <v>6</v>
      </c>
      <c r="D5" s="167" t="str">
        <f>'Kops a'!D6</f>
        <v>Daudzdzīvokļu dzīvojamās mājas vienkāršotas fasādes atjaunošana</v>
      </c>
      <c r="E5" s="167"/>
      <c r="F5" s="167"/>
      <c r="G5" s="167"/>
      <c r="H5" s="167"/>
      <c r="I5" s="167"/>
      <c r="J5" s="167"/>
      <c r="K5" s="167"/>
      <c r="L5" s="167"/>
      <c r="M5" s="17"/>
      <c r="N5" s="17"/>
      <c r="O5" s="17"/>
      <c r="P5" s="17"/>
    </row>
    <row r="6" spans="1:16" ht="25" customHeight="1" x14ac:dyDescent="0.35">
      <c r="A6" s="23"/>
      <c r="B6" s="23"/>
      <c r="C6" s="26" t="s">
        <v>8</v>
      </c>
      <c r="D6" s="167" t="str">
        <f>'Kops a'!D7</f>
        <v>Daudzdzīvokļu dzīvojamās mājas, Kooperatīva ielā 10, Jelgavā vienkāršotas fasādes atjaunošana</v>
      </c>
      <c r="E6" s="167"/>
      <c r="F6" s="167"/>
      <c r="G6" s="167"/>
      <c r="H6" s="167"/>
      <c r="I6" s="167"/>
      <c r="J6" s="167"/>
      <c r="K6" s="167"/>
      <c r="L6" s="167"/>
      <c r="M6" s="17"/>
      <c r="N6" s="17"/>
      <c r="O6" s="17"/>
      <c r="P6" s="17"/>
    </row>
    <row r="7" spans="1:16" x14ac:dyDescent="0.35">
      <c r="A7" s="23"/>
      <c r="B7" s="23"/>
      <c r="C7" s="26" t="s">
        <v>10</v>
      </c>
      <c r="D7" s="167" t="str">
        <f>'Kops a'!D8</f>
        <v>Kooperatīva iela 10, Jelgava</v>
      </c>
      <c r="E7" s="167"/>
      <c r="F7" s="167"/>
      <c r="G7" s="167"/>
      <c r="H7" s="167"/>
      <c r="I7" s="167"/>
      <c r="J7" s="167"/>
      <c r="K7" s="167"/>
      <c r="L7" s="167"/>
      <c r="M7" s="17"/>
      <c r="N7" s="17"/>
      <c r="O7" s="17"/>
      <c r="P7" s="17"/>
    </row>
    <row r="8" spans="1:16" x14ac:dyDescent="0.35">
      <c r="A8" s="23"/>
      <c r="B8" s="23"/>
      <c r="C8" s="4" t="s">
        <v>26</v>
      </c>
      <c r="D8" s="167">
        <f>'Kops a'!D9</f>
        <v>0</v>
      </c>
      <c r="E8" s="167"/>
      <c r="F8" s="167"/>
      <c r="G8" s="167"/>
      <c r="H8" s="167"/>
      <c r="I8" s="167"/>
      <c r="J8" s="167"/>
      <c r="K8" s="167"/>
      <c r="L8" s="167"/>
      <c r="M8" s="17"/>
      <c r="N8" s="17"/>
      <c r="O8" s="17"/>
      <c r="P8" s="17"/>
    </row>
    <row r="9" spans="1:16" ht="11.25" customHeight="1" x14ac:dyDescent="0.35">
      <c r="A9" s="153" t="s">
        <v>434</v>
      </c>
      <c r="B9" s="153"/>
      <c r="C9" s="153"/>
      <c r="D9" s="153"/>
      <c r="E9" s="153"/>
      <c r="F9" s="153"/>
      <c r="G9" s="153"/>
      <c r="H9" s="153"/>
      <c r="I9" s="153"/>
      <c r="J9" s="159" t="s">
        <v>46</v>
      </c>
      <c r="K9" s="159"/>
      <c r="L9" s="159"/>
      <c r="M9" s="159"/>
      <c r="N9" s="166">
        <f>P26</f>
        <v>0</v>
      </c>
      <c r="O9" s="166"/>
      <c r="P9" s="30"/>
    </row>
    <row r="10" spans="1:16" ht="10.5" x14ac:dyDescent="0.35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7"/>
      <c r="P10" s="86" t="str">
        <f>A32</f>
        <v>Tāme sastādīta</v>
      </c>
    </row>
    <row r="11" spans="1:16" ht="10.8" thickBot="1" x14ac:dyDescent="0.4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35">
      <c r="A12" s="127" t="s">
        <v>29</v>
      </c>
      <c r="B12" s="161" t="s">
        <v>47</v>
      </c>
      <c r="C12" s="157" t="s">
        <v>48</v>
      </c>
      <c r="D12" s="164" t="s">
        <v>49</v>
      </c>
      <c r="E12" s="168" t="s">
        <v>50</v>
      </c>
      <c r="F12" s="156" t="s">
        <v>51</v>
      </c>
      <c r="G12" s="157"/>
      <c r="H12" s="157"/>
      <c r="I12" s="157"/>
      <c r="J12" s="157"/>
      <c r="K12" s="158"/>
      <c r="L12" s="156" t="s">
        <v>52</v>
      </c>
      <c r="M12" s="157"/>
      <c r="N12" s="157"/>
      <c r="O12" s="157"/>
      <c r="P12" s="158"/>
    </row>
    <row r="13" spans="1:16" ht="126.75" customHeight="1" thickBot="1" x14ac:dyDescent="0.4">
      <c r="A13" s="160"/>
      <c r="B13" s="162"/>
      <c r="C13" s="163"/>
      <c r="D13" s="165"/>
      <c r="E13" s="169"/>
      <c r="F13" s="35" t="s">
        <v>53</v>
      </c>
      <c r="G13" s="36" t="s">
        <v>54</v>
      </c>
      <c r="H13" s="36" t="s">
        <v>55</v>
      </c>
      <c r="I13" s="36" t="s">
        <v>56</v>
      </c>
      <c r="J13" s="36" t="s">
        <v>57</v>
      </c>
      <c r="K13" s="62" t="s">
        <v>58</v>
      </c>
      <c r="L13" s="35" t="s">
        <v>53</v>
      </c>
      <c r="M13" s="36" t="s">
        <v>55</v>
      </c>
      <c r="N13" s="36" t="s">
        <v>56</v>
      </c>
      <c r="O13" s="36" t="s">
        <v>57</v>
      </c>
      <c r="P13" s="62" t="s">
        <v>58</v>
      </c>
    </row>
    <row r="14" spans="1:16" ht="10.5" x14ac:dyDescent="0.4">
      <c r="A14" s="94">
        <v>1</v>
      </c>
      <c r="B14" s="98"/>
      <c r="C14" s="95" t="s">
        <v>59</v>
      </c>
      <c r="D14" s="24"/>
      <c r="E14" s="65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10.5" x14ac:dyDescent="0.35">
      <c r="A15" s="37">
        <v>1</v>
      </c>
      <c r="B15" s="38"/>
      <c r="C15" s="93" t="s">
        <v>227</v>
      </c>
      <c r="D15" s="24" t="s">
        <v>61</v>
      </c>
      <c r="E15" s="103">
        <v>257.8</v>
      </c>
      <c r="F15" s="66"/>
      <c r="G15" s="63"/>
      <c r="H15" s="47">
        <f t="shared" ref="H15:H25" si="0">ROUND(F15*G15,2)</f>
        <v>0</v>
      </c>
      <c r="I15" s="63"/>
      <c r="J15" s="63"/>
      <c r="K15" s="48">
        <f t="shared" ref="K15:K25" si="1">SUM(H15:J15)</f>
        <v>0</v>
      </c>
      <c r="L15" s="49">
        <f t="shared" ref="L15:L25" si="2">ROUND(E15*F15,2)</f>
        <v>0</v>
      </c>
      <c r="M15" s="47">
        <f t="shared" ref="M15:M25" si="3">ROUND(H15*E15,2)</f>
        <v>0</v>
      </c>
      <c r="N15" s="47">
        <f t="shared" ref="N15:N25" si="4">ROUND(I15*E15,2)</f>
        <v>0</v>
      </c>
      <c r="O15" s="47">
        <f t="shared" ref="O15:O25" si="5">ROUND(J15*E15,2)</f>
        <v>0</v>
      </c>
      <c r="P15" s="48">
        <f t="shared" ref="P15:P25" si="6">SUM(M15:O15)</f>
        <v>0</v>
      </c>
    </row>
    <row r="16" spans="1:16" ht="10.5" x14ac:dyDescent="0.4">
      <c r="A16" s="94">
        <v>2</v>
      </c>
      <c r="B16" s="98"/>
      <c r="C16" s="95" t="s">
        <v>228</v>
      </c>
      <c r="D16" s="24"/>
      <c r="E16" s="103"/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10.5" x14ac:dyDescent="0.35">
      <c r="A17" s="37">
        <v>1</v>
      </c>
      <c r="B17" s="38"/>
      <c r="C17" s="93" t="s">
        <v>229</v>
      </c>
      <c r="D17" s="24" t="s">
        <v>61</v>
      </c>
      <c r="E17" s="103">
        <v>257.8</v>
      </c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10.5" x14ac:dyDescent="0.35">
      <c r="A18" s="37">
        <v>2</v>
      </c>
      <c r="B18" s="38"/>
      <c r="C18" s="93" t="s">
        <v>230</v>
      </c>
      <c r="D18" s="24" t="s">
        <v>61</v>
      </c>
      <c r="E18" s="103">
        <v>257.8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10.5" x14ac:dyDescent="0.35">
      <c r="A19" s="37">
        <v>3</v>
      </c>
      <c r="B19" s="38"/>
      <c r="C19" s="96" t="s">
        <v>231</v>
      </c>
      <c r="D19" s="24" t="s">
        <v>61</v>
      </c>
      <c r="E19" s="103">
        <v>283.58</v>
      </c>
      <c r="F19" s="66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10.5" x14ac:dyDescent="0.35">
      <c r="A20" s="37">
        <v>4</v>
      </c>
      <c r="B20" s="38"/>
      <c r="C20" s="96" t="s">
        <v>70</v>
      </c>
      <c r="D20" s="24" t="s">
        <v>71</v>
      </c>
      <c r="E20" s="103">
        <v>1675.7</v>
      </c>
      <c r="F20" s="66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10.5" x14ac:dyDescent="0.35">
      <c r="A21" s="37">
        <v>5</v>
      </c>
      <c r="B21" s="38"/>
      <c r="C21" s="96" t="s">
        <v>192</v>
      </c>
      <c r="D21" s="24" t="s">
        <v>73</v>
      </c>
      <c r="E21" s="103">
        <v>1</v>
      </c>
      <c r="F21" s="66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10.5" x14ac:dyDescent="0.35">
      <c r="A22" s="37">
        <v>6</v>
      </c>
      <c r="B22" s="38"/>
      <c r="C22" s="93" t="s">
        <v>139</v>
      </c>
      <c r="D22" s="24" t="s">
        <v>61</v>
      </c>
      <c r="E22" s="103">
        <v>257.8</v>
      </c>
      <c r="F22" s="66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0.399999999999999" x14ac:dyDescent="0.35">
      <c r="A23" s="37">
        <v>7</v>
      </c>
      <c r="B23" s="38"/>
      <c r="C23" s="96" t="s">
        <v>69</v>
      </c>
      <c r="D23" s="24" t="s">
        <v>61</v>
      </c>
      <c r="E23" s="103">
        <v>322.25</v>
      </c>
      <c r="F23" s="66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10.5" x14ac:dyDescent="0.35">
      <c r="A24" s="37">
        <v>8</v>
      </c>
      <c r="B24" s="38"/>
      <c r="C24" s="96" t="s">
        <v>70</v>
      </c>
      <c r="D24" s="24" t="s">
        <v>71</v>
      </c>
      <c r="E24" s="103">
        <v>1289</v>
      </c>
      <c r="F24" s="66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10.8" thickBot="1" x14ac:dyDescent="0.4">
      <c r="A25" s="37">
        <v>9</v>
      </c>
      <c r="B25" s="38"/>
      <c r="C25" s="96" t="s">
        <v>72</v>
      </c>
      <c r="D25" s="24" t="s">
        <v>73</v>
      </c>
      <c r="E25" s="103">
        <v>1</v>
      </c>
      <c r="F25" s="66"/>
      <c r="G25" s="63"/>
      <c r="H25" s="47">
        <f t="shared" si="0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10.8" customHeight="1" thickBot="1" x14ac:dyDescent="0.45">
      <c r="A26" s="171" t="s">
        <v>433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3"/>
      <c r="L26" s="67">
        <f>SUM(L14:L25)</f>
        <v>0</v>
      </c>
      <c r="M26" s="68">
        <f>SUM(M14:M25)</f>
        <v>0</v>
      </c>
      <c r="N26" s="68">
        <f>SUM(N14:N25)</f>
        <v>0</v>
      </c>
      <c r="O26" s="68">
        <f>SUM(O14:O25)</f>
        <v>0</v>
      </c>
      <c r="P26" s="69">
        <f>SUM(P14:P25)</f>
        <v>0</v>
      </c>
    </row>
    <row r="27" spans="1:16" x14ac:dyDescent="0.3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3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35">
      <c r="A29" s="1" t="s">
        <v>18</v>
      </c>
      <c r="B29" s="17"/>
      <c r="C29" s="170">
        <f>'Kops a'!C33:H33</f>
        <v>0</v>
      </c>
      <c r="D29" s="170"/>
      <c r="E29" s="170"/>
      <c r="F29" s="170"/>
      <c r="G29" s="170"/>
      <c r="H29" s="170"/>
      <c r="I29" s="17"/>
      <c r="J29" s="17"/>
      <c r="K29" s="17"/>
      <c r="L29" s="17"/>
      <c r="M29" s="17"/>
      <c r="N29" s="17"/>
      <c r="O29" s="17"/>
      <c r="P29" s="17"/>
    </row>
    <row r="30" spans="1:16" x14ac:dyDescent="0.35">
      <c r="A30" s="17"/>
      <c r="B30" s="17"/>
      <c r="C30" s="106" t="s">
        <v>19</v>
      </c>
      <c r="D30" s="106"/>
      <c r="E30" s="106"/>
      <c r="F30" s="106"/>
      <c r="G30" s="106"/>
      <c r="H30" s="106"/>
      <c r="I30" s="17"/>
      <c r="J30" s="17"/>
      <c r="K30" s="17"/>
      <c r="L30" s="17"/>
      <c r="M30" s="17"/>
      <c r="N30" s="17"/>
      <c r="O30" s="17"/>
      <c r="P30" s="17"/>
    </row>
    <row r="31" spans="1:16" x14ac:dyDescent="0.3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35">
      <c r="A32" s="85" t="str">
        <f>'Kops a'!A36</f>
        <v>Tāme sastādīta</v>
      </c>
      <c r="B32" s="50"/>
      <c r="C32" s="50"/>
      <c r="D32" s="50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3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35">
      <c r="A34" s="1" t="s">
        <v>43</v>
      </c>
      <c r="B34" s="17"/>
      <c r="C34" s="170">
        <f>'Kops a'!C38:H38</f>
        <v>0</v>
      </c>
      <c r="D34" s="170"/>
      <c r="E34" s="170"/>
      <c r="F34" s="170"/>
      <c r="G34" s="170"/>
      <c r="H34" s="170"/>
      <c r="I34" s="17"/>
      <c r="J34" s="17"/>
      <c r="K34" s="17"/>
      <c r="L34" s="17"/>
      <c r="M34" s="17"/>
      <c r="N34" s="17"/>
      <c r="O34" s="17"/>
      <c r="P34" s="17"/>
    </row>
    <row r="35" spans="1:16" x14ac:dyDescent="0.35">
      <c r="A35" s="17"/>
      <c r="B35" s="17"/>
      <c r="C35" s="106" t="s">
        <v>19</v>
      </c>
      <c r="D35" s="106"/>
      <c r="E35" s="106"/>
      <c r="F35" s="106"/>
      <c r="G35" s="106"/>
      <c r="H35" s="106"/>
      <c r="I35" s="17"/>
      <c r="J35" s="17"/>
      <c r="K35" s="17"/>
      <c r="L35" s="17"/>
      <c r="M35" s="17"/>
      <c r="N35" s="17"/>
      <c r="O35" s="17"/>
      <c r="P35" s="17"/>
    </row>
    <row r="36" spans="1:16" x14ac:dyDescent="0.3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35">
      <c r="A37" s="85" t="s">
        <v>111</v>
      </c>
      <c r="B37" s="50"/>
      <c r="C37" s="89">
        <f>'Kops a'!C41</f>
        <v>0</v>
      </c>
      <c r="D37" s="50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3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</sheetData>
  <mergeCells count="22">
    <mergeCell ref="C35:H35"/>
    <mergeCell ref="C4:I4"/>
    <mergeCell ref="F12:K12"/>
    <mergeCell ref="J9:M9"/>
    <mergeCell ref="D8:L8"/>
    <mergeCell ref="A26:K26"/>
    <mergeCell ref="C29:H29"/>
    <mergeCell ref="C30:H30"/>
    <mergeCell ref="C34:H34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4 A14:G14 A15:E25">
    <cfRule type="cellIs" dxfId="106" priority="33" operator="equal">
      <formula>0</formula>
    </cfRule>
  </conditionalFormatting>
  <conditionalFormatting sqref="N9:O9 K14:P14 H14">
    <cfRule type="cellIs" dxfId="105" priority="32" operator="equal">
      <formula>0</formula>
    </cfRule>
  </conditionalFormatting>
  <conditionalFormatting sqref="C2:I2">
    <cfRule type="cellIs" dxfId="104" priority="29" operator="equal">
      <formula>0</formula>
    </cfRule>
  </conditionalFormatting>
  <conditionalFormatting sqref="O10">
    <cfRule type="cellIs" dxfId="103" priority="28" operator="equal">
      <formula>"20__. gada __. _________"</formula>
    </cfRule>
  </conditionalFormatting>
  <conditionalFormatting sqref="L26:P26">
    <cfRule type="cellIs" dxfId="102" priority="22" operator="equal">
      <formula>0</formula>
    </cfRule>
  </conditionalFormatting>
  <conditionalFormatting sqref="C4:I4">
    <cfRule type="cellIs" dxfId="101" priority="21" operator="equal">
      <formula>0</formula>
    </cfRule>
  </conditionalFormatting>
  <conditionalFormatting sqref="D5:L8">
    <cfRule type="cellIs" dxfId="100" priority="18" operator="equal">
      <formula>0</formula>
    </cfRule>
  </conditionalFormatting>
  <conditionalFormatting sqref="P10">
    <cfRule type="cellIs" dxfId="99" priority="14" operator="equal">
      <formula>"20__. gada __. _________"</formula>
    </cfRule>
  </conditionalFormatting>
  <conditionalFormatting sqref="C34:H34">
    <cfRule type="cellIs" dxfId="98" priority="11" operator="equal">
      <formula>0</formula>
    </cfRule>
  </conditionalFormatting>
  <conditionalFormatting sqref="C29:H29">
    <cfRule type="cellIs" dxfId="97" priority="10" operator="equal">
      <formula>0</formula>
    </cfRule>
  </conditionalFormatting>
  <conditionalFormatting sqref="C34:H34 C37 C29:H29">
    <cfRule type="cellIs" dxfId="96" priority="9" operator="equal">
      <formula>0</formula>
    </cfRule>
  </conditionalFormatting>
  <conditionalFormatting sqref="D1">
    <cfRule type="cellIs" dxfId="95" priority="8" operator="equal">
      <formula>0</formula>
    </cfRule>
  </conditionalFormatting>
  <conditionalFormatting sqref="A9">
    <cfRule type="containsText" dxfId="94" priority="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5:G25 I15:J25">
    <cfRule type="cellIs" dxfId="93" priority="3" operator="equal">
      <formula>0</formula>
    </cfRule>
  </conditionalFormatting>
  <conditionalFormatting sqref="K15:P25 H15:H25">
    <cfRule type="cellIs" dxfId="92" priority="2" operator="equal">
      <formula>0</formula>
    </cfRule>
  </conditionalFormatting>
  <conditionalFormatting sqref="A26:K26">
    <cfRule type="containsText" dxfId="91" priority="1" operator="containsText" text="Tiešās izmaksas kopā, t. sk. darba devēja sociālais nodoklis __.__% ">
      <formula>NOT(ISERROR(SEARCH("Tiešās izmaksas kopā, t. sk. darba devēja sociālais nodoklis __.__% ",A26)))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0B610FE1-6F17-46AF-982B-27B20E80701D}">
            <xm:f>NOT(ISERROR(SEARCH("Tāme sastādīta ____. gada ___. ______________",A32)))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12" operator="containsText" id="{F3EAEDA8-031E-4BF8-B71A-4A6D64C3BFEB}">
            <xm:f>NOT(ISERROR(SEARCH("Sertifikāta Nr. _________________________________",A37)))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84"/>
  <sheetViews>
    <sheetView workbookViewId="0">
      <selection activeCell="C12" sqref="C12:C13"/>
    </sheetView>
  </sheetViews>
  <sheetFormatPr defaultColWidth="9.15625" defaultRowHeight="10.199999999999999" x14ac:dyDescent="0.35"/>
  <cols>
    <col min="1" max="1" width="4.578125" style="1" customWidth="1"/>
    <col min="2" max="2" width="5.26171875" style="1" customWidth="1"/>
    <col min="3" max="3" width="38.41796875" style="1" customWidth="1"/>
    <col min="4" max="4" width="5.83984375" style="1" customWidth="1"/>
    <col min="5" max="5" width="8.68359375" style="1" customWidth="1"/>
    <col min="6" max="6" width="5.41796875" style="1" customWidth="1"/>
    <col min="7" max="7" width="4.83984375" style="1" customWidth="1"/>
    <col min="8" max="10" width="6.68359375" style="1" customWidth="1"/>
    <col min="11" max="11" width="7" style="1" customWidth="1"/>
    <col min="12" max="15" width="7.68359375" style="1" customWidth="1"/>
    <col min="16" max="16" width="9" style="1" customWidth="1"/>
    <col min="17" max="16384" width="9.15625" style="1"/>
  </cols>
  <sheetData>
    <row r="1" spans="1:16" x14ac:dyDescent="0.35">
      <c r="A1" s="23"/>
      <c r="B1" s="23"/>
      <c r="C1" s="26" t="s">
        <v>44</v>
      </c>
      <c r="D1" s="51">
        <f>'Kops a'!A19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ht="10.5" x14ac:dyDescent="0.35">
      <c r="A2" s="28"/>
      <c r="B2" s="28"/>
      <c r="C2" s="154" t="s">
        <v>232</v>
      </c>
      <c r="D2" s="154"/>
      <c r="E2" s="154"/>
      <c r="F2" s="154"/>
      <c r="G2" s="154"/>
      <c r="H2" s="154"/>
      <c r="I2" s="154"/>
      <c r="J2" s="28"/>
    </row>
    <row r="3" spans="1:16" ht="10.5" x14ac:dyDescent="0.35">
      <c r="A3" s="29"/>
      <c r="B3" s="29"/>
      <c r="C3" s="115" t="s">
        <v>23</v>
      </c>
      <c r="D3" s="115"/>
      <c r="E3" s="115"/>
      <c r="F3" s="115"/>
      <c r="G3" s="115"/>
      <c r="H3" s="115"/>
      <c r="I3" s="115"/>
      <c r="J3" s="29"/>
    </row>
    <row r="4" spans="1:16" ht="10.5" x14ac:dyDescent="0.35">
      <c r="A4" s="29"/>
      <c r="B4" s="29"/>
      <c r="C4" s="155" t="s">
        <v>5</v>
      </c>
      <c r="D4" s="155"/>
      <c r="E4" s="155"/>
      <c r="F4" s="155"/>
      <c r="G4" s="155"/>
      <c r="H4" s="155"/>
      <c r="I4" s="155"/>
      <c r="J4" s="29"/>
    </row>
    <row r="5" spans="1:16" x14ac:dyDescent="0.35">
      <c r="A5" s="23"/>
      <c r="B5" s="23"/>
      <c r="C5" s="26" t="s">
        <v>6</v>
      </c>
      <c r="D5" s="167" t="str">
        <f>'Kops a'!D6</f>
        <v>Daudzdzīvokļu dzīvojamās mājas vienkāršotas fasādes atjaunošana</v>
      </c>
      <c r="E5" s="167"/>
      <c r="F5" s="167"/>
      <c r="G5" s="167"/>
      <c r="H5" s="167"/>
      <c r="I5" s="167"/>
      <c r="J5" s="167"/>
      <c r="K5" s="167"/>
      <c r="L5" s="167"/>
      <c r="M5" s="17"/>
      <c r="N5" s="17"/>
      <c r="O5" s="17"/>
      <c r="P5" s="17"/>
    </row>
    <row r="6" spans="1:16" ht="25" customHeight="1" x14ac:dyDescent="0.35">
      <c r="A6" s="23"/>
      <c r="B6" s="23"/>
      <c r="C6" s="26" t="s">
        <v>8</v>
      </c>
      <c r="D6" s="167" t="str">
        <f>'Kops a'!D7</f>
        <v>Daudzdzīvokļu dzīvojamās mājas, Kooperatīva ielā 10, Jelgavā vienkāršotas fasādes atjaunošana</v>
      </c>
      <c r="E6" s="167"/>
      <c r="F6" s="167"/>
      <c r="G6" s="167"/>
      <c r="H6" s="167"/>
      <c r="I6" s="167"/>
      <c r="J6" s="167"/>
      <c r="K6" s="167"/>
      <c r="L6" s="167"/>
      <c r="M6" s="17"/>
      <c r="N6" s="17"/>
      <c r="O6" s="17"/>
      <c r="P6" s="17"/>
    </row>
    <row r="7" spans="1:16" x14ac:dyDescent="0.35">
      <c r="A7" s="23"/>
      <c r="B7" s="23"/>
      <c r="C7" s="26" t="s">
        <v>10</v>
      </c>
      <c r="D7" s="167" t="str">
        <f>'Kops a'!D8</f>
        <v>Kooperatīva iela 10, Jelgava</v>
      </c>
      <c r="E7" s="167"/>
      <c r="F7" s="167"/>
      <c r="G7" s="167"/>
      <c r="H7" s="167"/>
      <c r="I7" s="167"/>
      <c r="J7" s="167"/>
      <c r="K7" s="167"/>
      <c r="L7" s="167"/>
      <c r="M7" s="17"/>
      <c r="N7" s="17"/>
      <c r="O7" s="17"/>
      <c r="P7" s="17"/>
    </row>
    <row r="8" spans="1:16" x14ac:dyDescent="0.35">
      <c r="A8" s="23"/>
      <c r="B8" s="23"/>
      <c r="C8" s="4" t="s">
        <v>26</v>
      </c>
      <c r="D8" s="167">
        <f>'Kops a'!D9</f>
        <v>0</v>
      </c>
      <c r="E8" s="167"/>
      <c r="F8" s="167"/>
      <c r="G8" s="167"/>
      <c r="H8" s="167"/>
      <c r="I8" s="167"/>
      <c r="J8" s="167"/>
      <c r="K8" s="167"/>
      <c r="L8" s="167"/>
      <c r="M8" s="17"/>
      <c r="N8" s="17"/>
      <c r="O8" s="17"/>
      <c r="P8" s="17"/>
    </row>
    <row r="9" spans="1:16" ht="11.25" customHeight="1" x14ac:dyDescent="0.35">
      <c r="A9" s="153" t="s">
        <v>434</v>
      </c>
      <c r="B9" s="153"/>
      <c r="C9" s="153"/>
      <c r="D9" s="153"/>
      <c r="E9" s="153"/>
      <c r="F9" s="153"/>
      <c r="G9" s="153"/>
      <c r="H9" s="153"/>
      <c r="I9" s="153"/>
      <c r="J9" s="159" t="s">
        <v>46</v>
      </c>
      <c r="K9" s="159"/>
      <c r="L9" s="159"/>
      <c r="M9" s="159"/>
      <c r="N9" s="166">
        <f>P72</f>
        <v>0</v>
      </c>
      <c r="O9" s="166"/>
      <c r="P9" s="30"/>
    </row>
    <row r="10" spans="1:16" ht="10.5" x14ac:dyDescent="0.35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7"/>
      <c r="P10" s="86" t="str">
        <f>A78</f>
        <v>Tāme sastādīta</v>
      </c>
    </row>
    <row r="11" spans="1:16" ht="10.8" thickBot="1" x14ac:dyDescent="0.4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35">
      <c r="A12" s="127" t="s">
        <v>29</v>
      </c>
      <c r="B12" s="161" t="s">
        <v>47</v>
      </c>
      <c r="C12" s="157" t="s">
        <v>48</v>
      </c>
      <c r="D12" s="164" t="s">
        <v>49</v>
      </c>
      <c r="E12" s="168" t="s">
        <v>50</v>
      </c>
      <c r="F12" s="156" t="s">
        <v>51</v>
      </c>
      <c r="G12" s="157"/>
      <c r="H12" s="157"/>
      <c r="I12" s="157"/>
      <c r="J12" s="157"/>
      <c r="K12" s="158"/>
      <c r="L12" s="156" t="s">
        <v>52</v>
      </c>
      <c r="M12" s="157"/>
      <c r="N12" s="157"/>
      <c r="O12" s="157"/>
      <c r="P12" s="158"/>
    </row>
    <row r="13" spans="1:16" ht="126.75" customHeight="1" thickBot="1" x14ac:dyDescent="0.4">
      <c r="A13" s="160"/>
      <c r="B13" s="162"/>
      <c r="C13" s="163"/>
      <c r="D13" s="165"/>
      <c r="E13" s="169"/>
      <c r="F13" s="35" t="s">
        <v>53</v>
      </c>
      <c r="G13" s="36" t="s">
        <v>54</v>
      </c>
      <c r="H13" s="36" t="s">
        <v>55</v>
      </c>
      <c r="I13" s="36" t="s">
        <v>56</v>
      </c>
      <c r="J13" s="36" t="s">
        <v>57</v>
      </c>
      <c r="K13" s="62" t="s">
        <v>58</v>
      </c>
      <c r="L13" s="35" t="s">
        <v>53</v>
      </c>
      <c r="M13" s="36" t="s">
        <v>55</v>
      </c>
      <c r="N13" s="36" t="s">
        <v>56</v>
      </c>
      <c r="O13" s="36" t="s">
        <v>57</v>
      </c>
      <c r="P13" s="62" t="s">
        <v>58</v>
      </c>
    </row>
    <row r="14" spans="1:16" ht="10.5" x14ac:dyDescent="0.4">
      <c r="A14" s="94">
        <v>1</v>
      </c>
      <c r="B14" s="98"/>
      <c r="C14" s="95" t="s">
        <v>59</v>
      </c>
      <c r="D14" s="24"/>
      <c r="E14" s="103"/>
      <c r="F14" s="66"/>
      <c r="G14" s="63"/>
      <c r="H14" s="47"/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10.5" x14ac:dyDescent="0.35">
      <c r="A15" s="37">
        <v>1</v>
      </c>
      <c r="B15" s="38"/>
      <c r="C15" s="93" t="s">
        <v>233</v>
      </c>
      <c r="D15" s="24" t="s">
        <v>119</v>
      </c>
      <c r="E15" s="103">
        <v>6</v>
      </c>
      <c r="F15" s="66"/>
      <c r="G15" s="63"/>
      <c r="H15" s="47">
        <f t="shared" ref="H15:H46" si="0">ROUND(F15*G15,2)</f>
        <v>0</v>
      </c>
      <c r="I15" s="63"/>
      <c r="J15" s="63"/>
      <c r="K15" s="48">
        <f t="shared" ref="K15:K71" si="1">SUM(H15:J15)</f>
        <v>0</v>
      </c>
      <c r="L15" s="49">
        <f t="shared" ref="L15:L71" si="2">ROUND(E15*F15,2)</f>
        <v>0</v>
      </c>
      <c r="M15" s="47">
        <f t="shared" ref="M15:M71" si="3">ROUND(H15*E15,2)</f>
        <v>0</v>
      </c>
      <c r="N15" s="47">
        <f t="shared" ref="N15:N71" si="4">ROUND(I15*E15,2)</f>
        <v>0</v>
      </c>
      <c r="O15" s="47">
        <f t="shared" ref="O15:O71" si="5">ROUND(J15*E15,2)</f>
        <v>0</v>
      </c>
      <c r="P15" s="48">
        <f t="shared" ref="P15:P71" si="6">SUM(M15:O15)</f>
        <v>0</v>
      </c>
    </row>
    <row r="16" spans="1:16" ht="10.5" x14ac:dyDescent="0.35">
      <c r="A16" s="37">
        <v>2</v>
      </c>
      <c r="B16" s="38"/>
      <c r="C16" s="93" t="s">
        <v>234</v>
      </c>
      <c r="D16" s="24" t="s">
        <v>119</v>
      </c>
      <c r="E16" s="103">
        <v>4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10.5" x14ac:dyDescent="0.35">
      <c r="A17" s="37">
        <v>3</v>
      </c>
      <c r="B17" s="38"/>
      <c r="C17" s="93" t="s">
        <v>235</v>
      </c>
      <c r="D17" s="24" t="s">
        <v>119</v>
      </c>
      <c r="E17" s="103">
        <v>8</v>
      </c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10.5" x14ac:dyDescent="0.35">
      <c r="A18" s="37">
        <v>4</v>
      </c>
      <c r="B18" s="38"/>
      <c r="C18" s="93" t="s">
        <v>236</v>
      </c>
      <c r="D18" s="24" t="s">
        <v>94</v>
      </c>
      <c r="E18" s="103">
        <v>136.1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10.5" x14ac:dyDescent="0.35">
      <c r="A19" s="37">
        <v>5</v>
      </c>
      <c r="B19" s="38"/>
      <c r="C19" s="93" t="s">
        <v>237</v>
      </c>
      <c r="D19" s="24" t="s">
        <v>119</v>
      </c>
      <c r="E19" s="103">
        <v>2</v>
      </c>
      <c r="F19" s="66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10.5" x14ac:dyDescent="0.35">
      <c r="A20" s="37">
        <v>6</v>
      </c>
      <c r="B20" s="38"/>
      <c r="C20" s="93" t="s">
        <v>238</v>
      </c>
      <c r="D20" s="24" t="s">
        <v>119</v>
      </c>
      <c r="E20" s="103">
        <v>2</v>
      </c>
      <c r="F20" s="66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10.5" x14ac:dyDescent="0.4">
      <c r="A21" s="94">
        <v>2</v>
      </c>
      <c r="B21" s="98"/>
      <c r="C21" s="95" t="s">
        <v>239</v>
      </c>
      <c r="D21" s="24"/>
      <c r="E21" s="103"/>
      <c r="F21" s="66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1" x14ac:dyDescent="0.35">
      <c r="A22" s="37">
        <v>1</v>
      </c>
      <c r="B22" s="38"/>
      <c r="C22" s="93" t="s">
        <v>240</v>
      </c>
      <c r="D22" s="24" t="s">
        <v>241</v>
      </c>
      <c r="E22" s="103">
        <v>6</v>
      </c>
      <c r="F22" s="66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0.399999999999999" x14ac:dyDescent="0.35">
      <c r="A23" s="37">
        <v>2</v>
      </c>
      <c r="B23" s="38"/>
      <c r="C23" s="96" t="s">
        <v>242</v>
      </c>
      <c r="D23" s="24" t="s">
        <v>241</v>
      </c>
      <c r="E23" s="103">
        <v>3</v>
      </c>
      <c r="F23" s="66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0.399999999999999" x14ac:dyDescent="0.35">
      <c r="A24" s="37">
        <v>3</v>
      </c>
      <c r="B24" s="38"/>
      <c r="C24" s="96" t="s">
        <v>243</v>
      </c>
      <c r="D24" s="24" t="s">
        <v>241</v>
      </c>
      <c r="E24" s="103">
        <v>3</v>
      </c>
      <c r="F24" s="66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10.5" x14ac:dyDescent="0.35">
      <c r="A25" s="37">
        <v>4</v>
      </c>
      <c r="B25" s="38"/>
      <c r="C25" s="96" t="s">
        <v>244</v>
      </c>
      <c r="D25" s="24" t="s">
        <v>73</v>
      </c>
      <c r="E25" s="103">
        <v>1</v>
      </c>
      <c r="F25" s="66"/>
      <c r="G25" s="63"/>
      <c r="H25" s="47">
        <f t="shared" si="0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10.5" x14ac:dyDescent="0.35">
      <c r="A26" s="37">
        <v>5</v>
      </c>
      <c r="B26" s="38"/>
      <c r="C26" s="96" t="s">
        <v>245</v>
      </c>
      <c r="D26" s="24" t="s">
        <v>73</v>
      </c>
      <c r="E26" s="103">
        <v>1</v>
      </c>
      <c r="F26" s="66"/>
      <c r="G26" s="63"/>
      <c r="H26" s="47">
        <f t="shared" si="0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10.5" x14ac:dyDescent="0.35">
      <c r="A27" s="37">
        <v>6</v>
      </c>
      <c r="B27" s="38"/>
      <c r="C27" s="93" t="s">
        <v>246</v>
      </c>
      <c r="D27" s="24" t="s">
        <v>94</v>
      </c>
      <c r="E27" s="103">
        <v>5.85</v>
      </c>
      <c r="F27" s="66"/>
      <c r="G27" s="63"/>
      <c r="H27" s="47">
        <f t="shared" si="0"/>
        <v>0</v>
      </c>
      <c r="I27" s="63"/>
      <c r="J27" s="63"/>
      <c r="K27" s="48">
        <f t="shared" si="1"/>
        <v>0</v>
      </c>
      <c r="L27" s="49">
        <f t="shared" si="2"/>
        <v>0</v>
      </c>
      <c r="M27" s="47">
        <f t="shared" si="3"/>
        <v>0</v>
      </c>
      <c r="N27" s="47">
        <f t="shared" si="4"/>
        <v>0</v>
      </c>
      <c r="O27" s="47">
        <f t="shared" si="5"/>
        <v>0</v>
      </c>
      <c r="P27" s="48">
        <f t="shared" si="6"/>
        <v>0</v>
      </c>
    </row>
    <row r="28" spans="1:16" ht="10.5" x14ac:dyDescent="0.35">
      <c r="A28" s="37">
        <v>7</v>
      </c>
      <c r="B28" s="38"/>
      <c r="C28" s="96" t="s">
        <v>247</v>
      </c>
      <c r="D28" s="24" t="s">
        <v>94</v>
      </c>
      <c r="E28" s="103">
        <v>6.14</v>
      </c>
      <c r="F28" s="66"/>
      <c r="G28" s="63"/>
      <c r="H28" s="47">
        <f t="shared" si="0"/>
        <v>0</v>
      </c>
      <c r="I28" s="63"/>
      <c r="J28" s="63"/>
      <c r="K28" s="48">
        <f t="shared" si="1"/>
        <v>0</v>
      </c>
      <c r="L28" s="49">
        <f t="shared" si="2"/>
        <v>0</v>
      </c>
      <c r="M28" s="47">
        <f t="shared" si="3"/>
        <v>0</v>
      </c>
      <c r="N28" s="47">
        <f t="shared" si="4"/>
        <v>0</v>
      </c>
      <c r="O28" s="47">
        <f t="shared" si="5"/>
        <v>0</v>
      </c>
      <c r="P28" s="48">
        <f t="shared" si="6"/>
        <v>0</v>
      </c>
    </row>
    <row r="29" spans="1:16" ht="20.399999999999999" x14ac:dyDescent="0.35">
      <c r="A29" s="37">
        <v>8</v>
      </c>
      <c r="B29" s="38"/>
      <c r="C29" s="96" t="s">
        <v>248</v>
      </c>
      <c r="D29" s="24" t="s">
        <v>73</v>
      </c>
      <c r="E29" s="103">
        <v>1</v>
      </c>
      <c r="F29" s="66"/>
      <c r="G29" s="63"/>
      <c r="H29" s="47">
        <f t="shared" si="0"/>
        <v>0</v>
      </c>
      <c r="I29" s="63"/>
      <c r="J29" s="63"/>
      <c r="K29" s="48">
        <f t="shared" si="1"/>
        <v>0</v>
      </c>
      <c r="L29" s="49">
        <f t="shared" si="2"/>
        <v>0</v>
      </c>
      <c r="M29" s="47">
        <f t="shared" si="3"/>
        <v>0</v>
      </c>
      <c r="N29" s="47">
        <f t="shared" si="4"/>
        <v>0</v>
      </c>
      <c r="O29" s="47">
        <f t="shared" si="5"/>
        <v>0</v>
      </c>
      <c r="P29" s="48">
        <f t="shared" si="6"/>
        <v>0</v>
      </c>
    </row>
    <row r="30" spans="1:16" ht="10.5" x14ac:dyDescent="0.35">
      <c r="A30" s="37">
        <v>9</v>
      </c>
      <c r="B30" s="38"/>
      <c r="C30" s="93" t="s">
        <v>249</v>
      </c>
      <c r="D30" s="24" t="s">
        <v>61</v>
      </c>
      <c r="E30" s="103">
        <v>4.4000000000000004</v>
      </c>
      <c r="F30" s="66"/>
      <c r="G30" s="63"/>
      <c r="H30" s="47">
        <f t="shared" si="0"/>
        <v>0</v>
      </c>
      <c r="I30" s="63"/>
      <c r="J30" s="63"/>
      <c r="K30" s="48">
        <f t="shared" si="1"/>
        <v>0</v>
      </c>
      <c r="L30" s="49">
        <f t="shared" si="2"/>
        <v>0</v>
      </c>
      <c r="M30" s="47">
        <f t="shared" si="3"/>
        <v>0</v>
      </c>
      <c r="N30" s="47">
        <f t="shared" si="4"/>
        <v>0</v>
      </c>
      <c r="O30" s="47">
        <f t="shared" si="5"/>
        <v>0</v>
      </c>
      <c r="P30" s="48">
        <f t="shared" si="6"/>
        <v>0</v>
      </c>
    </row>
    <row r="31" spans="1:16" ht="10.5" x14ac:dyDescent="0.35">
      <c r="A31" s="37">
        <v>10</v>
      </c>
      <c r="B31" s="38"/>
      <c r="C31" s="96" t="s">
        <v>250</v>
      </c>
      <c r="D31" s="24" t="s">
        <v>61</v>
      </c>
      <c r="E31" s="103">
        <v>3.85</v>
      </c>
      <c r="F31" s="66"/>
      <c r="G31" s="63"/>
      <c r="H31" s="47">
        <f t="shared" si="0"/>
        <v>0</v>
      </c>
      <c r="I31" s="63"/>
      <c r="J31" s="63"/>
      <c r="K31" s="48">
        <f t="shared" si="1"/>
        <v>0</v>
      </c>
      <c r="L31" s="49">
        <f t="shared" si="2"/>
        <v>0</v>
      </c>
      <c r="M31" s="47">
        <f t="shared" si="3"/>
        <v>0</v>
      </c>
      <c r="N31" s="47">
        <f t="shared" si="4"/>
        <v>0</v>
      </c>
      <c r="O31" s="47">
        <f t="shared" si="5"/>
        <v>0</v>
      </c>
      <c r="P31" s="48">
        <f t="shared" si="6"/>
        <v>0</v>
      </c>
    </row>
    <row r="32" spans="1:16" ht="10.5" x14ac:dyDescent="0.35">
      <c r="A32" s="37">
        <v>11</v>
      </c>
      <c r="B32" s="38"/>
      <c r="C32" s="96" t="s">
        <v>251</v>
      </c>
      <c r="D32" s="24" t="s">
        <v>71</v>
      </c>
      <c r="E32" s="103">
        <v>23.1</v>
      </c>
      <c r="F32" s="66"/>
      <c r="G32" s="63"/>
      <c r="H32" s="47">
        <f t="shared" si="0"/>
        <v>0</v>
      </c>
      <c r="I32" s="63"/>
      <c r="J32" s="63"/>
      <c r="K32" s="48">
        <f t="shared" si="1"/>
        <v>0</v>
      </c>
      <c r="L32" s="49">
        <f t="shared" si="2"/>
        <v>0</v>
      </c>
      <c r="M32" s="47">
        <f t="shared" si="3"/>
        <v>0</v>
      </c>
      <c r="N32" s="47">
        <f t="shared" si="4"/>
        <v>0</v>
      </c>
      <c r="O32" s="47">
        <f t="shared" si="5"/>
        <v>0</v>
      </c>
      <c r="P32" s="48">
        <f t="shared" si="6"/>
        <v>0</v>
      </c>
    </row>
    <row r="33" spans="1:16" ht="10.5" x14ac:dyDescent="0.35">
      <c r="A33" s="37">
        <v>12</v>
      </c>
      <c r="B33" s="38"/>
      <c r="C33" s="96" t="s">
        <v>252</v>
      </c>
      <c r="D33" s="24" t="s">
        <v>71</v>
      </c>
      <c r="E33" s="103">
        <v>4.84</v>
      </c>
      <c r="F33" s="66"/>
      <c r="G33" s="63"/>
      <c r="H33" s="47">
        <f t="shared" si="0"/>
        <v>0</v>
      </c>
      <c r="I33" s="63"/>
      <c r="J33" s="63"/>
      <c r="K33" s="48">
        <f t="shared" si="1"/>
        <v>0</v>
      </c>
      <c r="L33" s="49">
        <f t="shared" si="2"/>
        <v>0</v>
      </c>
      <c r="M33" s="47">
        <f t="shared" si="3"/>
        <v>0</v>
      </c>
      <c r="N33" s="47">
        <f t="shared" si="4"/>
        <v>0</v>
      </c>
      <c r="O33" s="47">
        <f t="shared" si="5"/>
        <v>0</v>
      </c>
      <c r="P33" s="48">
        <f t="shared" si="6"/>
        <v>0</v>
      </c>
    </row>
    <row r="34" spans="1:16" ht="20.399999999999999" x14ac:dyDescent="0.35">
      <c r="A34" s="37">
        <v>13</v>
      </c>
      <c r="B34" s="38"/>
      <c r="C34" s="96" t="s">
        <v>253</v>
      </c>
      <c r="D34" s="24" t="s">
        <v>73</v>
      </c>
      <c r="E34" s="103">
        <v>1</v>
      </c>
      <c r="F34" s="66"/>
      <c r="G34" s="63"/>
      <c r="H34" s="47">
        <f t="shared" si="0"/>
        <v>0</v>
      </c>
      <c r="I34" s="63"/>
      <c r="J34" s="63"/>
      <c r="K34" s="48">
        <f t="shared" si="1"/>
        <v>0</v>
      </c>
      <c r="L34" s="49">
        <f t="shared" si="2"/>
        <v>0</v>
      </c>
      <c r="M34" s="47">
        <f t="shared" si="3"/>
        <v>0</v>
      </c>
      <c r="N34" s="47">
        <f t="shared" si="4"/>
        <v>0</v>
      </c>
      <c r="O34" s="47">
        <f t="shared" si="5"/>
        <v>0</v>
      </c>
      <c r="P34" s="48">
        <f t="shared" si="6"/>
        <v>0</v>
      </c>
    </row>
    <row r="35" spans="1:16" ht="20.399999999999999" x14ac:dyDescent="0.35">
      <c r="A35" s="37">
        <v>14</v>
      </c>
      <c r="B35" s="38"/>
      <c r="C35" s="96" t="s">
        <v>254</v>
      </c>
      <c r="D35" s="24" t="s">
        <v>80</v>
      </c>
      <c r="E35" s="103">
        <v>1.1000000000000001</v>
      </c>
      <c r="F35" s="66"/>
      <c r="G35" s="63"/>
      <c r="H35" s="47">
        <f t="shared" si="0"/>
        <v>0</v>
      </c>
      <c r="I35" s="63"/>
      <c r="J35" s="63"/>
      <c r="K35" s="48">
        <f t="shared" si="1"/>
        <v>0</v>
      </c>
      <c r="L35" s="49">
        <f t="shared" si="2"/>
        <v>0</v>
      </c>
      <c r="M35" s="47">
        <f t="shared" si="3"/>
        <v>0</v>
      </c>
      <c r="N35" s="47">
        <f t="shared" si="4"/>
        <v>0</v>
      </c>
      <c r="O35" s="47">
        <f t="shared" si="5"/>
        <v>0</v>
      </c>
      <c r="P35" s="48">
        <f t="shared" si="6"/>
        <v>0</v>
      </c>
    </row>
    <row r="36" spans="1:16" ht="20.399999999999999" x14ac:dyDescent="0.35">
      <c r="A36" s="37">
        <v>15</v>
      </c>
      <c r="B36" s="38"/>
      <c r="C36" s="96" t="s">
        <v>255</v>
      </c>
      <c r="D36" s="24" t="s">
        <v>80</v>
      </c>
      <c r="E36" s="103">
        <v>1.54</v>
      </c>
      <c r="F36" s="66"/>
      <c r="G36" s="63"/>
      <c r="H36" s="47">
        <f t="shared" si="0"/>
        <v>0</v>
      </c>
      <c r="I36" s="63"/>
      <c r="J36" s="63"/>
      <c r="K36" s="48">
        <f t="shared" si="1"/>
        <v>0</v>
      </c>
      <c r="L36" s="49">
        <f t="shared" si="2"/>
        <v>0</v>
      </c>
      <c r="M36" s="47">
        <f t="shared" si="3"/>
        <v>0</v>
      </c>
      <c r="N36" s="47">
        <f t="shared" si="4"/>
        <v>0</v>
      </c>
      <c r="O36" s="47">
        <f t="shared" si="5"/>
        <v>0</v>
      </c>
      <c r="P36" s="48">
        <f t="shared" si="6"/>
        <v>0</v>
      </c>
    </row>
    <row r="37" spans="1:16" ht="10.5" x14ac:dyDescent="0.4">
      <c r="A37" s="94">
        <v>3</v>
      </c>
      <c r="B37" s="98"/>
      <c r="C37" s="95" t="s">
        <v>256</v>
      </c>
      <c r="D37" s="24"/>
      <c r="E37" s="103"/>
      <c r="F37" s="66"/>
      <c r="G37" s="63"/>
      <c r="H37" s="47">
        <f t="shared" si="0"/>
        <v>0</v>
      </c>
      <c r="I37" s="63"/>
      <c r="J37" s="63"/>
      <c r="K37" s="48">
        <f t="shared" si="1"/>
        <v>0</v>
      </c>
      <c r="L37" s="49">
        <f t="shared" si="2"/>
        <v>0</v>
      </c>
      <c r="M37" s="47">
        <f t="shared" si="3"/>
        <v>0</v>
      </c>
      <c r="N37" s="47">
        <f t="shared" si="4"/>
        <v>0</v>
      </c>
      <c r="O37" s="47">
        <f t="shared" si="5"/>
        <v>0</v>
      </c>
      <c r="P37" s="48">
        <f t="shared" si="6"/>
        <v>0</v>
      </c>
    </row>
    <row r="38" spans="1:16" ht="21" x14ac:dyDescent="0.35">
      <c r="A38" s="37">
        <v>1</v>
      </c>
      <c r="B38" s="38"/>
      <c r="C38" s="93" t="s">
        <v>257</v>
      </c>
      <c r="D38" s="24" t="s">
        <v>241</v>
      </c>
      <c r="E38" s="103">
        <v>18</v>
      </c>
      <c r="F38" s="66"/>
      <c r="G38" s="63"/>
      <c r="H38" s="47">
        <f t="shared" si="0"/>
        <v>0</v>
      </c>
      <c r="I38" s="63"/>
      <c r="J38" s="63"/>
      <c r="K38" s="48">
        <f t="shared" si="1"/>
        <v>0</v>
      </c>
      <c r="L38" s="49">
        <f t="shared" si="2"/>
        <v>0</v>
      </c>
      <c r="M38" s="47">
        <f t="shared" si="3"/>
        <v>0</v>
      </c>
      <c r="N38" s="47">
        <f t="shared" si="4"/>
        <v>0</v>
      </c>
      <c r="O38" s="47">
        <f t="shared" si="5"/>
        <v>0</v>
      </c>
      <c r="P38" s="48">
        <f t="shared" si="6"/>
        <v>0</v>
      </c>
    </row>
    <row r="39" spans="1:16" ht="20.399999999999999" x14ac:dyDescent="0.35">
      <c r="A39" s="37">
        <v>2</v>
      </c>
      <c r="B39" s="38"/>
      <c r="C39" s="96" t="s">
        <v>258</v>
      </c>
      <c r="D39" s="24" t="s">
        <v>241</v>
      </c>
      <c r="E39" s="103">
        <v>3</v>
      </c>
      <c r="F39" s="66"/>
      <c r="G39" s="63"/>
      <c r="H39" s="47">
        <f t="shared" si="0"/>
        <v>0</v>
      </c>
      <c r="I39" s="63"/>
      <c r="J39" s="63"/>
      <c r="K39" s="48">
        <f t="shared" si="1"/>
        <v>0</v>
      </c>
      <c r="L39" s="49">
        <f t="shared" si="2"/>
        <v>0</v>
      </c>
      <c r="M39" s="47">
        <f t="shared" si="3"/>
        <v>0</v>
      </c>
      <c r="N39" s="47">
        <f t="shared" si="4"/>
        <v>0</v>
      </c>
      <c r="O39" s="47">
        <f t="shared" si="5"/>
        <v>0</v>
      </c>
      <c r="P39" s="48">
        <f t="shared" si="6"/>
        <v>0</v>
      </c>
    </row>
    <row r="40" spans="1:16" ht="20.399999999999999" x14ac:dyDescent="0.35">
      <c r="A40" s="37">
        <v>3</v>
      </c>
      <c r="B40" s="38"/>
      <c r="C40" s="96" t="s">
        <v>259</v>
      </c>
      <c r="D40" s="24" t="s">
        <v>241</v>
      </c>
      <c r="E40" s="103">
        <v>3</v>
      </c>
      <c r="F40" s="66"/>
      <c r="G40" s="63"/>
      <c r="H40" s="47">
        <f t="shared" si="0"/>
        <v>0</v>
      </c>
      <c r="I40" s="63"/>
      <c r="J40" s="63"/>
      <c r="K40" s="48">
        <f t="shared" si="1"/>
        <v>0</v>
      </c>
      <c r="L40" s="49">
        <f t="shared" si="2"/>
        <v>0</v>
      </c>
      <c r="M40" s="47">
        <f t="shared" si="3"/>
        <v>0</v>
      </c>
      <c r="N40" s="47">
        <f t="shared" si="4"/>
        <v>0</v>
      </c>
      <c r="O40" s="47">
        <f t="shared" si="5"/>
        <v>0</v>
      </c>
      <c r="P40" s="48">
        <f t="shared" si="6"/>
        <v>0</v>
      </c>
    </row>
    <row r="41" spans="1:16" ht="20.399999999999999" x14ac:dyDescent="0.35">
      <c r="A41" s="37">
        <v>4</v>
      </c>
      <c r="B41" s="38"/>
      <c r="C41" s="96" t="s">
        <v>260</v>
      </c>
      <c r="D41" s="24" t="s">
        <v>241</v>
      </c>
      <c r="E41" s="103">
        <v>3</v>
      </c>
      <c r="F41" s="66"/>
      <c r="G41" s="63"/>
      <c r="H41" s="47">
        <f t="shared" si="0"/>
        <v>0</v>
      </c>
      <c r="I41" s="63"/>
      <c r="J41" s="63"/>
      <c r="K41" s="48">
        <f t="shared" si="1"/>
        <v>0</v>
      </c>
      <c r="L41" s="49">
        <f t="shared" si="2"/>
        <v>0</v>
      </c>
      <c r="M41" s="47">
        <f t="shared" si="3"/>
        <v>0</v>
      </c>
      <c r="N41" s="47">
        <f t="shared" si="4"/>
        <v>0</v>
      </c>
      <c r="O41" s="47">
        <f t="shared" si="5"/>
        <v>0</v>
      </c>
      <c r="P41" s="48">
        <f t="shared" si="6"/>
        <v>0</v>
      </c>
    </row>
    <row r="42" spans="1:16" ht="20.399999999999999" x14ac:dyDescent="0.35">
      <c r="A42" s="37">
        <v>5</v>
      </c>
      <c r="B42" s="38"/>
      <c r="C42" s="96" t="s">
        <v>261</v>
      </c>
      <c r="D42" s="24" t="s">
        <v>241</v>
      </c>
      <c r="E42" s="103">
        <v>2</v>
      </c>
      <c r="F42" s="66"/>
      <c r="G42" s="63"/>
      <c r="H42" s="47">
        <f t="shared" si="0"/>
        <v>0</v>
      </c>
      <c r="I42" s="63"/>
      <c r="J42" s="63"/>
      <c r="K42" s="48">
        <f t="shared" si="1"/>
        <v>0</v>
      </c>
      <c r="L42" s="49">
        <f t="shared" si="2"/>
        <v>0</v>
      </c>
      <c r="M42" s="47">
        <f t="shared" si="3"/>
        <v>0</v>
      </c>
      <c r="N42" s="47">
        <f t="shared" si="4"/>
        <v>0</v>
      </c>
      <c r="O42" s="47">
        <f t="shared" si="5"/>
        <v>0</v>
      </c>
      <c r="P42" s="48">
        <f t="shared" si="6"/>
        <v>0</v>
      </c>
    </row>
    <row r="43" spans="1:16" ht="20.399999999999999" x14ac:dyDescent="0.35">
      <c r="A43" s="37">
        <v>6</v>
      </c>
      <c r="B43" s="38"/>
      <c r="C43" s="96" t="s">
        <v>262</v>
      </c>
      <c r="D43" s="24" t="s">
        <v>241</v>
      </c>
      <c r="E43" s="103">
        <v>6</v>
      </c>
      <c r="F43" s="66"/>
      <c r="G43" s="63"/>
      <c r="H43" s="47">
        <f t="shared" si="0"/>
        <v>0</v>
      </c>
      <c r="I43" s="63"/>
      <c r="J43" s="63"/>
      <c r="K43" s="48">
        <f t="shared" si="1"/>
        <v>0</v>
      </c>
      <c r="L43" s="49">
        <f t="shared" si="2"/>
        <v>0</v>
      </c>
      <c r="M43" s="47">
        <f t="shared" si="3"/>
        <v>0</v>
      </c>
      <c r="N43" s="47">
        <f t="shared" si="4"/>
        <v>0</v>
      </c>
      <c r="O43" s="47">
        <f t="shared" si="5"/>
        <v>0</v>
      </c>
      <c r="P43" s="48">
        <f t="shared" si="6"/>
        <v>0</v>
      </c>
    </row>
    <row r="44" spans="1:16" ht="10.5" x14ac:dyDescent="0.35">
      <c r="A44" s="37">
        <v>7</v>
      </c>
      <c r="B44" s="38"/>
      <c r="C44" s="96" t="s">
        <v>244</v>
      </c>
      <c r="D44" s="24" t="s">
        <v>73</v>
      </c>
      <c r="E44" s="103">
        <v>1</v>
      </c>
      <c r="F44" s="66"/>
      <c r="G44" s="63"/>
      <c r="H44" s="47">
        <f t="shared" si="0"/>
        <v>0</v>
      </c>
      <c r="I44" s="63"/>
      <c r="J44" s="63"/>
      <c r="K44" s="48">
        <f t="shared" si="1"/>
        <v>0</v>
      </c>
      <c r="L44" s="49">
        <f t="shared" si="2"/>
        <v>0</v>
      </c>
      <c r="M44" s="47">
        <f t="shared" si="3"/>
        <v>0</v>
      </c>
      <c r="N44" s="47">
        <f t="shared" si="4"/>
        <v>0</v>
      </c>
      <c r="O44" s="47">
        <f t="shared" si="5"/>
        <v>0</v>
      </c>
      <c r="P44" s="48">
        <f t="shared" si="6"/>
        <v>0</v>
      </c>
    </row>
    <row r="45" spans="1:16" ht="10.5" x14ac:dyDescent="0.35">
      <c r="A45" s="37">
        <v>8</v>
      </c>
      <c r="B45" s="38"/>
      <c r="C45" s="96" t="s">
        <v>245</v>
      </c>
      <c r="D45" s="24" t="s">
        <v>73</v>
      </c>
      <c r="E45" s="103">
        <v>1</v>
      </c>
      <c r="F45" s="66"/>
      <c r="G45" s="63"/>
      <c r="H45" s="47">
        <f t="shared" si="0"/>
        <v>0</v>
      </c>
      <c r="I45" s="63"/>
      <c r="J45" s="63"/>
      <c r="K45" s="48">
        <f t="shared" si="1"/>
        <v>0</v>
      </c>
      <c r="L45" s="49">
        <f t="shared" si="2"/>
        <v>0</v>
      </c>
      <c r="M45" s="47">
        <f t="shared" si="3"/>
        <v>0</v>
      </c>
      <c r="N45" s="47">
        <f t="shared" si="4"/>
        <v>0</v>
      </c>
      <c r="O45" s="47">
        <f t="shared" si="5"/>
        <v>0</v>
      </c>
      <c r="P45" s="48">
        <f t="shared" si="6"/>
        <v>0</v>
      </c>
    </row>
    <row r="46" spans="1:16" ht="10.5" x14ac:dyDescent="0.35">
      <c r="A46" s="37">
        <v>9</v>
      </c>
      <c r="B46" s="38"/>
      <c r="C46" s="93" t="s">
        <v>246</v>
      </c>
      <c r="D46" s="24" t="s">
        <v>94</v>
      </c>
      <c r="E46" s="103">
        <v>90</v>
      </c>
      <c r="F46" s="66"/>
      <c r="G46" s="63"/>
      <c r="H46" s="47">
        <f t="shared" si="0"/>
        <v>0</v>
      </c>
      <c r="I46" s="63"/>
      <c r="J46" s="63"/>
      <c r="K46" s="48">
        <f t="shared" si="1"/>
        <v>0</v>
      </c>
      <c r="L46" s="49">
        <f t="shared" si="2"/>
        <v>0</v>
      </c>
      <c r="M46" s="47">
        <f t="shared" si="3"/>
        <v>0</v>
      </c>
      <c r="N46" s="47">
        <f t="shared" si="4"/>
        <v>0</v>
      </c>
      <c r="O46" s="47">
        <f t="shared" si="5"/>
        <v>0</v>
      </c>
      <c r="P46" s="48">
        <f t="shared" si="6"/>
        <v>0</v>
      </c>
    </row>
    <row r="47" spans="1:16" ht="10.5" x14ac:dyDescent="0.35">
      <c r="A47" s="37">
        <v>10</v>
      </c>
      <c r="B47" s="38"/>
      <c r="C47" s="96" t="s">
        <v>247</v>
      </c>
      <c r="D47" s="24" t="s">
        <v>94</v>
      </c>
      <c r="E47" s="103">
        <v>94.5</v>
      </c>
      <c r="F47" s="66"/>
      <c r="G47" s="63"/>
      <c r="H47" s="47">
        <f t="shared" ref="H47:H71" si="7">ROUND(F47*G47,2)</f>
        <v>0</v>
      </c>
      <c r="I47" s="63"/>
      <c r="J47" s="63"/>
      <c r="K47" s="48">
        <f t="shared" si="1"/>
        <v>0</v>
      </c>
      <c r="L47" s="49">
        <f t="shared" si="2"/>
        <v>0</v>
      </c>
      <c r="M47" s="47">
        <f t="shared" si="3"/>
        <v>0</v>
      </c>
      <c r="N47" s="47">
        <f t="shared" si="4"/>
        <v>0</v>
      </c>
      <c r="O47" s="47">
        <f t="shared" si="5"/>
        <v>0</v>
      </c>
      <c r="P47" s="48">
        <f t="shared" si="6"/>
        <v>0</v>
      </c>
    </row>
    <row r="48" spans="1:16" ht="20.399999999999999" x14ac:dyDescent="0.35">
      <c r="A48" s="37">
        <v>11</v>
      </c>
      <c r="B48" s="38"/>
      <c r="C48" s="96" t="s">
        <v>248</v>
      </c>
      <c r="D48" s="24" t="s">
        <v>73</v>
      </c>
      <c r="E48" s="103">
        <v>1</v>
      </c>
      <c r="F48" s="66"/>
      <c r="G48" s="63"/>
      <c r="H48" s="47">
        <f t="shared" si="7"/>
        <v>0</v>
      </c>
      <c r="I48" s="63"/>
      <c r="J48" s="63"/>
      <c r="K48" s="48">
        <f t="shared" si="1"/>
        <v>0</v>
      </c>
      <c r="L48" s="49">
        <f t="shared" si="2"/>
        <v>0</v>
      </c>
      <c r="M48" s="47">
        <f t="shared" si="3"/>
        <v>0</v>
      </c>
      <c r="N48" s="47">
        <f t="shared" si="4"/>
        <v>0</v>
      </c>
      <c r="O48" s="47">
        <f t="shared" si="5"/>
        <v>0</v>
      </c>
      <c r="P48" s="48">
        <f t="shared" si="6"/>
        <v>0</v>
      </c>
    </row>
    <row r="49" spans="1:16" ht="10.5" x14ac:dyDescent="0.35">
      <c r="A49" s="37">
        <v>12</v>
      </c>
      <c r="B49" s="38"/>
      <c r="C49" s="93" t="s">
        <v>263</v>
      </c>
      <c r="D49" s="24" t="s">
        <v>61</v>
      </c>
      <c r="E49" s="103">
        <v>92.4</v>
      </c>
      <c r="F49" s="66"/>
      <c r="G49" s="63"/>
      <c r="H49" s="47">
        <f t="shared" si="7"/>
        <v>0</v>
      </c>
      <c r="I49" s="63"/>
      <c r="J49" s="63"/>
      <c r="K49" s="48">
        <f t="shared" si="1"/>
        <v>0</v>
      </c>
      <c r="L49" s="49">
        <f t="shared" si="2"/>
        <v>0</v>
      </c>
      <c r="M49" s="47">
        <f t="shared" si="3"/>
        <v>0</v>
      </c>
      <c r="N49" s="47">
        <f t="shared" si="4"/>
        <v>0</v>
      </c>
      <c r="O49" s="47">
        <f t="shared" si="5"/>
        <v>0</v>
      </c>
      <c r="P49" s="48">
        <f t="shared" si="6"/>
        <v>0</v>
      </c>
    </row>
    <row r="50" spans="1:16" ht="20.399999999999999" x14ac:dyDescent="0.35">
      <c r="A50" s="37">
        <v>13</v>
      </c>
      <c r="B50" s="38"/>
      <c r="C50" s="96" t="s">
        <v>264</v>
      </c>
      <c r="D50" s="24" t="s">
        <v>71</v>
      </c>
      <c r="E50" s="103">
        <v>323.39999999999998</v>
      </c>
      <c r="F50" s="66"/>
      <c r="G50" s="63"/>
      <c r="H50" s="47">
        <f t="shared" si="7"/>
        <v>0</v>
      </c>
      <c r="I50" s="63"/>
      <c r="J50" s="63"/>
      <c r="K50" s="48">
        <f t="shared" si="1"/>
        <v>0</v>
      </c>
      <c r="L50" s="49">
        <f t="shared" si="2"/>
        <v>0</v>
      </c>
      <c r="M50" s="47">
        <f t="shared" si="3"/>
        <v>0</v>
      </c>
      <c r="N50" s="47">
        <f t="shared" si="4"/>
        <v>0</v>
      </c>
      <c r="O50" s="47">
        <f t="shared" si="5"/>
        <v>0</v>
      </c>
      <c r="P50" s="48">
        <f t="shared" si="6"/>
        <v>0</v>
      </c>
    </row>
    <row r="51" spans="1:16" ht="10.5" x14ac:dyDescent="0.35">
      <c r="A51" s="37">
        <v>14</v>
      </c>
      <c r="B51" s="38"/>
      <c r="C51" s="96" t="s">
        <v>265</v>
      </c>
      <c r="D51" s="24" t="s">
        <v>71</v>
      </c>
      <c r="E51" s="103">
        <v>101.64</v>
      </c>
      <c r="F51" s="66"/>
      <c r="G51" s="63"/>
      <c r="H51" s="47">
        <f t="shared" si="7"/>
        <v>0</v>
      </c>
      <c r="I51" s="63"/>
      <c r="J51" s="63"/>
      <c r="K51" s="48">
        <f t="shared" si="1"/>
        <v>0</v>
      </c>
      <c r="L51" s="49">
        <f t="shared" si="2"/>
        <v>0</v>
      </c>
      <c r="M51" s="47">
        <f t="shared" si="3"/>
        <v>0</v>
      </c>
      <c r="N51" s="47">
        <f t="shared" si="4"/>
        <v>0</v>
      </c>
      <c r="O51" s="47">
        <f t="shared" si="5"/>
        <v>0</v>
      </c>
      <c r="P51" s="48">
        <f t="shared" si="6"/>
        <v>0</v>
      </c>
    </row>
    <row r="52" spans="1:16" ht="10.5" x14ac:dyDescent="0.35">
      <c r="A52" s="37">
        <v>15</v>
      </c>
      <c r="B52" s="38"/>
      <c r="C52" s="96" t="s">
        <v>88</v>
      </c>
      <c r="D52" s="24" t="s">
        <v>73</v>
      </c>
      <c r="E52" s="103">
        <v>1</v>
      </c>
      <c r="F52" s="66"/>
      <c r="G52" s="63"/>
      <c r="H52" s="47">
        <f t="shared" si="7"/>
        <v>0</v>
      </c>
      <c r="I52" s="63"/>
      <c r="J52" s="63"/>
      <c r="K52" s="48">
        <f t="shared" si="1"/>
        <v>0</v>
      </c>
      <c r="L52" s="49">
        <f t="shared" si="2"/>
        <v>0</v>
      </c>
      <c r="M52" s="47">
        <f t="shared" si="3"/>
        <v>0</v>
      </c>
      <c r="N52" s="47">
        <f t="shared" si="4"/>
        <v>0</v>
      </c>
      <c r="O52" s="47">
        <f t="shared" si="5"/>
        <v>0</v>
      </c>
      <c r="P52" s="48">
        <f t="shared" si="6"/>
        <v>0</v>
      </c>
    </row>
    <row r="53" spans="1:16" ht="20.399999999999999" x14ac:dyDescent="0.35">
      <c r="A53" s="37">
        <v>16</v>
      </c>
      <c r="B53" s="38"/>
      <c r="C53" s="96" t="s">
        <v>254</v>
      </c>
      <c r="D53" s="24" t="s">
        <v>80</v>
      </c>
      <c r="E53" s="103">
        <v>23.1</v>
      </c>
      <c r="F53" s="66"/>
      <c r="G53" s="63"/>
      <c r="H53" s="47">
        <f t="shared" si="7"/>
        <v>0</v>
      </c>
      <c r="I53" s="63"/>
      <c r="J53" s="63"/>
      <c r="K53" s="48">
        <f t="shared" si="1"/>
        <v>0</v>
      </c>
      <c r="L53" s="49">
        <f t="shared" si="2"/>
        <v>0</v>
      </c>
      <c r="M53" s="47">
        <f t="shared" si="3"/>
        <v>0</v>
      </c>
      <c r="N53" s="47">
        <f t="shared" si="4"/>
        <v>0</v>
      </c>
      <c r="O53" s="47">
        <f t="shared" si="5"/>
        <v>0</v>
      </c>
      <c r="P53" s="48">
        <f t="shared" si="6"/>
        <v>0</v>
      </c>
    </row>
    <row r="54" spans="1:16" ht="20.399999999999999" x14ac:dyDescent="0.35">
      <c r="A54" s="37">
        <v>17</v>
      </c>
      <c r="B54" s="38"/>
      <c r="C54" s="96" t="s">
        <v>255</v>
      </c>
      <c r="D54" s="24" t="s">
        <v>80</v>
      </c>
      <c r="E54" s="103">
        <v>32.340000000000003</v>
      </c>
      <c r="F54" s="66"/>
      <c r="G54" s="63"/>
      <c r="H54" s="47">
        <f t="shared" si="7"/>
        <v>0</v>
      </c>
      <c r="I54" s="63"/>
      <c r="J54" s="63"/>
      <c r="K54" s="48">
        <f t="shared" si="1"/>
        <v>0</v>
      </c>
      <c r="L54" s="49">
        <f t="shared" si="2"/>
        <v>0</v>
      </c>
      <c r="M54" s="47">
        <f t="shared" si="3"/>
        <v>0</v>
      </c>
      <c r="N54" s="47">
        <f t="shared" si="4"/>
        <v>0</v>
      </c>
      <c r="O54" s="47">
        <f t="shared" si="5"/>
        <v>0</v>
      </c>
      <c r="P54" s="48">
        <f t="shared" si="6"/>
        <v>0</v>
      </c>
    </row>
    <row r="55" spans="1:16" ht="10.5" x14ac:dyDescent="0.4">
      <c r="A55" s="94">
        <v>4</v>
      </c>
      <c r="B55" s="98"/>
      <c r="C55" s="95" t="s">
        <v>266</v>
      </c>
      <c r="D55" s="24"/>
      <c r="E55" s="103"/>
      <c r="F55" s="66"/>
      <c r="G55" s="63"/>
      <c r="H55" s="47">
        <f t="shared" si="7"/>
        <v>0</v>
      </c>
      <c r="I55" s="63"/>
      <c r="J55" s="63"/>
      <c r="K55" s="48">
        <f t="shared" si="1"/>
        <v>0</v>
      </c>
      <c r="L55" s="49">
        <f t="shared" si="2"/>
        <v>0</v>
      </c>
      <c r="M55" s="47">
        <f t="shared" si="3"/>
        <v>0</v>
      </c>
      <c r="N55" s="47">
        <f t="shared" si="4"/>
        <v>0</v>
      </c>
      <c r="O55" s="47">
        <f t="shared" si="5"/>
        <v>0</v>
      </c>
      <c r="P55" s="48">
        <f t="shared" si="6"/>
        <v>0</v>
      </c>
    </row>
    <row r="56" spans="1:16" ht="21" x14ac:dyDescent="0.35">
      <c r="A56" s="37">
        <v>1</v>
      </c>
      <c r="B56" s="38"/>
      <c r="C56" s="93" t="s">
        <v>267</v>
      </c>
      <c r="D56" s="24" t="s">
        <v>119</v>
      </c>
      <c r="E56" s="103">
        <v>2</v>
      </c>
      <c r="F56" s="66"/>
      <c r="G56" s="63"/>
      <c r="H56" s="47">
        <f t="shared" si="7"/>
        <v>0</v>
      </c>
      <c r="I56" s="63"/>
      <c r="J56" s="63"/>
      <c r="K56" s="48">
        <f t="shared" si="1"/>
        <v>0</v>
      </c>
      <c r="L56" s="49">
        <f t="shared" si="2"/>
        <v>0</v>
      </c>
      <c r="M56" s="47">
        <f t="shared" si="3"/>
        <v>0</v>
      </c>
      <c r="N56" s="47">
        <f t="shared" si="4"/>
        <v>0</v>
      </c>
      <c r="O56" s="47">
        <f t="shared" si="5"/>
        <v>0</v>
      </c>
      <c r="P56" s="48">
        <f t="shared" si="6"/>
        <v>0</v>
      </c>
    </row>
    <row r="57" spans="1:16" ht="20.399999999999999" x14ac:dyDescent="0.35">
      <c r="A57" s="37">
        <v>2</v>
      </c>
      <c r="B57" s="38"/>
      <c r="C57" s="96" t="s">
        <v>268</v>
      </c>
      <c r="D57" s="24" t="s">
        <v>119</v>
      </c>
      <c r="E57" s="103">
        <v>2</v>
      </c>
      <c r="F57" s="66"/>
      <c r="G57" s="63"/>
      <c r="H57" s="47">
        <f t="shared" si="7"/>
        <v>0</v>
      </c>
      <c r="I57" s="63"/>
      <c r="J57" s="63"/>
      <c r="K57" s="48">
        <f t="shared" si="1"/>
        <v>0</v>
      </c>
      <c r="L57" s="49">
        <f t="shared" si="2"/>
        <v>0</v>
      </c>
      <c r="M57" s="47">
        <f t="shared" si="3"/>
        <v>0</v>
      </c>
      <c r="N57" s="47">
        <f t="shared" si="4"/>
        <v>0</v>
      </c>
      <c r="O57" s="47">
        <f t="shared" si="5"/>
        <v>0</v>
      </c>
      <c r="P57" s="48">
        <f t="shared" si="6"/>
        <v>0</v>
      </c>
    </row>
    <row r="58" spans="1:16" ht="10.5" x14ac:dyDescent="0.35">
      <c r="A58" s="37">
        <v>3</v>
      </c>
      <c r="B58" s="38"/>
      <c r="C58" s="96" t="s">
        <v>269</v>
      </c>
      <c r="D58" s="24" t="s">
        <v>73</v>
      </c>
      <c r="E58" s="103">
        <v>2</v>
      </c>
      <c r="F58" s="66"/>
      <c r="G58" s="63"/>
      <c r="H58" s="47">
        <f t="shared" si="7"/>
        <v>0</v>
      </c>
      <c r="I58" s="63"/>
      <c r="J58" s="63"/>
      <c r="K58" s="48">
        <f t="shared" si="1"/>
        <v>0</v>
      </c>
      <c r="L58" s="49">
        <f t="shared" si="2"/>
        <v>0</v>
      </c>
      <c r="M58" s="47">
        <f t="shared" si="3"/>
        <v>0</v>
      </c>
      <c r="N58" s="47">
        <f t="shared" si="4"/>
        <v>0</v>
      </c>
      <c r="O58" s="47">
        <f t="shared" si="5"/>
        <v>0</v>
      </c>
      <c r="P58" s="48">
        <f t="shared" si="6"/>
        <v>0</v>
      </c>
    </row>
    <row r="59" spans="1:16" ht="10.5" x14ac:dyDescent="0.35">
      <c r="A59" s="37">
        <v>4</v>
      </c>
      <c r="B59" s="38"/>
      <c r="C59" s="96" t="s">
        <v>270</v>
      </c>
      <c r="D59" s="24" t="s">
        <v>119</v>
      </c>
      <c r="E59" s="103">
        <v>2</v>
      </c>
      <c r="F59" s="66"/>
      <c r="G59" s="63"/>
      <c r="H59" s="47">
        <f t="shared" si="7"/>
        <v>0</v>
      </c>
      <c r="I59" s="63"/>
      <c r="J59" s="63"/>
      <c r="K59" s="48">
        <f t="shared" si="1"/>
        <v>0</v>
      </c>
      <c r="L59" s="49">
        <f t="shared" si="2"/>
        <v>0</v>
      </c>
      <c r="M59" s="47">
        <f t="shared" si="3"/>
        <v>0</v>
      </c>
      <c r="N59" s="47">
        <f t="shared" si="4"/>
        <v>0</v>
      </c>
      <c r="O59" s="47">
        <f t="shared" si="5"/>
        <v>0</v>
      </c>
      <c r="P59" s="48">
        <f t="shared" si="6"/>
        <v>0</v>
      </c>
    </row>
    <row r="60" spans="1:16" ht="10.5" x14ac:dyDescent="0.35">
      <c r="A60" s="37">
        <v>5</v>
      </c>
      <c r="B60" s="38"/>
      <c r="C60" s="96" t="s">
        <v>271</v>
      </c>
      <c r="D60" s="24" t="s">
        <v>73</v>
      </c>
      <c r="E60" s="103">
        <v>2</v>
      </c>
      <c r="F60" s="66"/>
      <c r="G60" s="63"/>
      <c r="H60" s="47">
        <f t="shared" si="7"/>
        <v>0</v>
      </c>
      <c r="I60" s="63"/>
      <c r="J60" s="63"/>
      <c r="K60" s="48">
        <f t="shared" si="1"/>
        <v>0</v>
      </c>
      <c r="L60" s="49">
        <f t="shared" si="2"/>
        <v>0</v>
      </c>
      <c r="M60" s="47">
        <f t="shared" si="3"/>
        <v>0</v>
      </c>
      <c r="N60" s="47">
        <f t="shared" si="4"/>
        <v>0</v>
      </c>
      <c r="O60" s="47">
        <f t="shared" si="5"/>
        <v>0</v>
      </c>
      <c r="P60" s="48">
        <f t="shared" si="6"/>
        <v>0</v>
      </c>
    </row>
    <row r="61" spans="1:16" ht="10.5" x14ac:dyDescent="0.35">
      <c r="A61" s="37">
        <v>6</v>
      </c>
      <c r="B61" s="38"/>
      <c r="C61" s="96" t="s">
        <v>88</v>
      </c>
      <c r="D61" s="24" t="s">
        <v>73</v>
      </c>
      <c r="E61" s="103">
        <v>2</v>
      </c>
      <c r="F61" s="66"/>
      <c r="G61" s="63"/>
      <c r="H61" s="47">
        <f t="shared" si="7"/>
        <v>0</v>
      </c>
      <c r="I61" s="63"/>
      <c r="J61" s="63"/>
      <c r="K61" s="48">
        <f t="shared" si="1"/>
        <v>0</v>
      </c>
      <c r="L61" s="49">
        <f t="shared" si="2"/>
        <v>0</v>
      </c>
      <c r="M61" s="47">
        <f t="shared" si="3"/>
        <v>0</v>
      </c>
      <c r="N61" s="47">
        <f t="shared" si="4"/>
        <v>0</v>
      </c>
      <c r="O61" s="47">
        <f t="shared" si="5"/>
        <v>0</v>
      </c>
      <c r="P61" s="48">
        <f t="shared" si="6"/>
        <v>0</v>
      </c>
    </row>
    <row r="62" spans="1:16" ht="21" x14ac:dyDescent="0.35">
      <c r="A62" s="37">
        <v>7</v>
      </c>
      <c r="B62" s="38"/>
      <c r="C62" s="93" t="s">
        <v>272</v>
      </c>
      <c r="D62" s="24" t="s">
        <v>73</v>
      </c>
      <c r="E62" s="103">
        <v>2</v>
      </c>
      <c r="F62" s="66"/>
      <c r="G62" s="63"/>
      <c r="H62" s="47">
        <f t="shared" si="7"/>
        <v>0</v>
      </c>
      <c r="I62" s="63"/>
      <c r="J62" s="63"/>
      <c r="K62" s="48">
        <f t="shared" si="1"/>
        <v>0</v>
      </c>
      <c r="L62" s="49">
        <f t="shared" si="2"/>
        <v>0</v>
      </c>
      <c r="M62" s="47">
        <f t="shared" si="3"/>
        <v>0</v>
      </c>
      <c r="N62" s="47">
        <f t="shared" si="4"/>
        <v>0</v>
      </c>
      <c r="O62" s="47">
        <f t="shared" si="5"/>
        <v>0</v>
      </c>
      <c r="P62" s="48">
        <f t="shared" si="6"/>
        <v>0</v>
      </c>
    </row>
    <row r="63" spans="1:16" ht="20.399999999999999" x14ac:dyDescent="0.35">
      <c r="A63" s="37">
        <v>8</v>
      </c>
      <c r="B63" s="38"/>
      <c r="C63" s="96" t="s">
        <v>273</v>
      </c>
      <c r="D63" s="24" t="s">
        <v>73</v>
      </c>
      <c r="E63" s="103">
        <v>2</v>
      </c>
      <c r="F63" s="66"/>
      <c r="G63" s="63"/>
      <c r="H63" s="47">
        <f t="shared" si="7"/>
        <v>0</v>
      </c>
      <c r="I63" s="63"/>
      <c r="J63" s="63"/>
      <c r="K63" s="48">
        <f t="shared" si="1"/>
        <v>0</v>
      </c>
      <c r="L63" s="49">
        <f t="shared" si="2"/>
        <v>0</v>
      </c>
      <c r="M63" s="47">
        <f t="shared" si="3"/>
        <v>0</v>
      </c>
      <c r="N63" s="47">
        <f t="shared" si="4"/>
        <v>0</v>
      </c>
      <c r="O63" s="47">
        <f t="shared" si="5"/>
        <v>0</v>
      </c>
      <c r="P63" s="48">
        <f t="shared" si="6"/>
        <v>0</v>
      </c>
    </row>
    <row r="64" spans="1:16" ht="10.5" x14ac:dyDescent="0.35">
      <c r="A64" s="37">
        <v>9</v>
      </c>
      <c r="B64" s="38"/>
      <c r="C64" s="96" t="s">
        <v>274</v>
      </c>
      <c r="D64" s="24" t="s">
        <v>241</v>
      </c>
      <c r="E64" s="103">
        <v>24</v>
      </c>
      <c r="F64" s="66"/>
      <c r="G64" s="63"/>
      <c r="H64" s="47">
        <f t="shared" si="7"/>
        <v>0</v>
      </c>
      <c r="I64" s="63"/>
      <c r="J64" s="63"/>
      <c r="K64" s="48">
        <f t="shared" si="1"/>
        <v>0</v>
      </c>
      <c r="L64" s="49">
        <f t="shared" si="2"/>
        <v>0</v>
      </c>
      <c r="M64" s="47">
        <f t="shared" si="3"/>
        <v>0</v>
      </c>
      <c r="N64" s="47">
        <f t="shared" si="4"/>
        <v>0</v>
      </c>
      <c r="O64" s="47">
        <f t="shared" si="5"/>
        <v>0</v>
      </c>
      <c r="P64" s="48">
        <f t="shared" si="6"/>
        <v>0</v>
      </c>
    </row>
    <row r="65" spans="1:16" ht="10.5" x14ac:dyDescent="0.35">
      <c r="A65" s="37">
        <v>10</v>
      </c>
      <c r="B65" s="38"/>
      <c r="C65" s="96" t="s">
        <v>275</v>
      </c>
      <c r="D65" s="24" t="s">
        <v>73</v>
      </c>
      <c r="E65" s="103">
        <v>1</v>
      </c>
      <c r="F65" s="66"/>
      <c r="G65" s="63"/>
      <c r="H65" s="47">
        <f t="shared" si="7"/>
        <v>0</v>
      </c>
      <c r="I65" s="63"/>
      <c r="J65" s="63"/>
      <c r="K65" s="48">
        <f t="shared" si="1"/>
        <v>0</v>
      </c>
      <c r="L65" s="49">
        <f t="shared" si="2"/>
        <v>0</v>
      </c>
      <c r="M65" s="47">
        <f t="shared" si="3"/>
        <v>0</v>
      </c>
      <c r="N65" s="47">
        <f t="shared" si="4"/>
        <v>0</v>
      </c>
      <c r="O65" s="47">
        <f t="shared" si="5"/>
        <v>0</v>
      </c>
      <c r="P65" s="48">
        <f t="shared" si="6"/>
        <v>0</v>
      </c>
    </row>
    <row r="66" spans="1:16" ht="21" x14ac:dyDescent="0.35">
      <c r="A66" s="37">
        <v>11</v>
      </c>
      <c r="B66" s="38"/>
      <c r="C66" s="93" t="s">
        <v>276</v>
      </c>
      <c r="D66" s="24" t="s">
        <v>119</v>
      </c>
      <c r="E66" s="103">
        <v>2</v>
      </c>
      <c r="F66" s="66"/>
      <c r="G66" s="63"/>
      <c r="H66" s="47">
        <f t="shared" si="7"/>
        <v>0</v>
      </c>
      <c r="I66" s="63"/>
      <c r="J66" s="63"/>
      <c r="K66" s="48">
        <f t="shared" si="1"/>
        <v>0</v>
      </c>
      <c r="L66" s="49">
        <f t="shared" si="2"/>
        <v>0</v>
      </c>
      <c r="M66" s="47">
        <f t="shared" si="3"/>
        <v>0</v>
      </c>
      <c r="N66" s="47">
        <f t="shared" si="4"/>
        <v>0</v>
      </c>
      <c r="O66" s="47">
        <f t="shared" si="5"/>
        <v>0</v>
      </c>
      <c r="P66" s="48">
        <f t="shared" si="6"/>
        <v>0</v>
      </c>
    </row>
    <row r="67" spans="1:16" ht="20.399999999999999" x14ac:dyDescent="0.35">
      <c r="A67" s="37">
        <v>12</v>
      </c>
      <c r="B67" s="38"/>
      <c r="C67" s="96" t="s">
        <v>277</v>
      </c>
      <c r="D67" s="24" t="s">
        <v>119</v>
      </c>
      <c r="E67" s="103">
        <v>2</v>
      </c>
      <c r="F67" s="66"/>
      <c r="G67" s="63"/>
      <c r="H67" s="47">
        <f t="shared" si="7"/>
        <v>0</v>
      </c>
      <c r="I67" s="63"/>
      <c r="J67" s="63"/>
      <c r="K67" s="48">
        <f t="shared" si="1"/>
        <v>0</v>
      </c>
      <c r="L67" s="49">
        <f t="shared" si="2"/>
        <v>0</v>
      </c>
      <c r="M67" s="47">
        <f t="shared" si="3"/>
        <v>0</v>
      </c>
      <c r="N67" s="47">
        <f t="shared" si="4"/>
        <v>0</v>
      </c>
      <c r="O67" s="47">
        <f t="shared" si="5"/>
        <v>0</v>
      </c>
      <c r="P67" s="48">
        <f t="shared" si="6"/>
        <v>0</v>
      </c>
    </row>
    <row r="68" spans="1:16" ht="10.5" x14ac:dyDescent="0.35">
      <c r="A68" s="37">
        <v>13</v>
      </c>
      <c r="B68" s="38"/>
      <c r="C68" s="96" t="s">
        <v>269</v>
      </c>
      <c r="D68" s="24" t="s">
        <v>73</v>
      </c>
      <c r="E68" s="103">
        <v>2</v>
      </c>
      <c r="F68" s="66"/>
      <c r="G68" s="63"/>
      <c r="H68" s="47">
        <f t="shared" si="7"/>
        <v>0</v>
      </c>
      <c r="I68" s="63"/>
      <c r="J68" s="63"/>
      <c r="K68" s="48">
        <f t="shared" si="1"/>
        <v>0</v>
      </c>
      <c r="L68" s="49">
        <f t="shared" si="2"/>
        <v>0</v>
      </c>
      <c r="M68" s="47">
        <f t="shared" si="3"/>
        <v>0</v>
      </c>
      <c r="N68" s="47">
        <f t="shared" si="4"/>
        <v>0</v>
      </c>
      <c r="O68" s="47">
        <f t="shared" si="5"/>
        <v>0</v>
      </c>
      <c r="P68" s="48">
        <f t="shared" si="6"/>
        <v>0</v>
      </c>
    </row>
    <row r="69" spans="1:16" ht="10.5" x14ac:dyDescent="0.35">
      <c r="A69" s="37">
        <v>14</v>
      </c>
      <c r="B69" s="38"/>
      <c r="C69" s="96" t="s">
        <v>270</v>
      </c>
      <c r="D69" s="24" t="s">
        <v>119</v>
      </c>
      <c r="E69" s="103">
        <v>2</v>
      </c>
      <c r="F69" s="66"/>
      <c r="G69" s="63"/>
      <c r="H69" s="47">
        <f t="shared" si="7"/>
        <v>0</v>
      </c>
      <c r="I69" s="63"/>
      <c r="J69" s="63"/>
      <c r="K69" s="48">
        <f t="shared" si="1"/>
        <v>0</v>
      </c>
      <c r="L69" s="49">
        <f t="shared" si="2"/>
        <v>0</v>
      </c>
      <c r="M69" s="47">
        <f t="shared" si="3"/>
        <v>0</v>
      </c>
      <c r="N69" s="47">
        <f t="shared" si="4"/>
        <v>0</v>
      </c>
      <c r="O69" s="47">
        <f t="shared" si="5"/>
        <v>0</v>
      </c>
      <c r="P69" s="48">
        <f t="shared" si="6"/>
        <v>0</v>
      </c>
    </row>
    <row r="70" spans="1:16" ht="10.5" x14ac:dyDescent="0.35">
      <c r="A70" s="37">
        <v>15</v>
      </c>
      <c r="B70" s="38"/>
      <c r="C70" s="96" t="s">
        <v>271</v>
      </c>
      <c r="D70" s="24" t="s">
        <v>73</v>
      </c>
      <c r="E70" s="103">
        <v>2</v>
      </c>
      <c r="F70" s="66"/>
      <c r="G70" s="63"/>
      <c r="H70" s="47">
        <f t="shared" si="7"/>
        <v>0</v>
      </c>
      <c r="I70" s="63"/>
      <c r="J70" s="63"/>
      <c r="K70" s="48">
        <f t="shared" si="1"/>
        <v>0</v>
      </c>
      <c r="L70" s="49">
        <f t="shared" si="2"/>
        <v>0</v>
      </c>
      <c r="M70" s="47">
        <f t="shared" si="3"/>
        <v>0</v>
      </c>
      <c r="N70" s="47">
        <f t="shared" si="4"/>
        <v>0</v>
      </c>
      <c r="O70" s="47">
        <f t="shared" si="5"/>
        <v>0</v>
      </c>
      <c r="P70" s="48">
        <f t="shared" si="6"/>
        <v>0</v>
      </c>
    </row>
    <row r="71" spans="1:16" ht="10.8" thickBot="1" x14ac:dyDescent="0.4">
      <c r="A71" s="37">
        <v>16</v>
      </c>
      <c r="B71" s="38"/>
      <c r="C71" s="96" t="s">
        <v>88</v>
      </c>
      <c r="D71" s="24" t="s">
        <v>73</v>
      </c>
      <c r="E71" s="103">
        <v>2</v>
      </c>
      <c r="F71" s="66"/>
      <c r="G71" s="63"/>
      <c r="H71" s="47">
        <f t="shared" si="7"/>
        <v>0</v>
      </c>
      <c r="I71" s="63"/>
      <c r="J71" s="63"/>
      <c r="K71" s="48">
        <f t="shared" si="1"/>
        <v>0</v>
      </c>
      <c r="L71" s="49">
        <f t="shared" si="2"/>
        <v>0</v>
      </c>
      <c r="M71" s="47">
        <f t="shared" si="3"/>
        <v>0</v>
      </c>
      <c r="N71" s="47">
        <f t="shared" si="4"/>
        <v>0</v>
      </c>
      <c r="O71" s="47">
        <f t="shared" si="5"/>
        <v>0</v>
      </c>
      <c r="P71" s="48">
        <f t="shared" si="6"/>
        <v>0</v>
      </c>
    </row>
    <row r="72" spans="1:16" ht="10.8" customHeight="1" thickBot="1" x14ac:dyDescent="0.45">
      <c r="A72" s="171" t="s">
        <v>433</v>
      </c>
      <c r="B72" s="172"/>
      <c r="C72" s="172"/>
      <c r="D72" s="172"/>
      <c r="E72" s="172"/>
      <c r="F72" s="172"/>
      <c r="G72" s="172"/>
      <c r="H72" s="172"/>
      <c r="I72" s="172"/>
      <c r="J72" s="172"/>
      <c r="K72" s="173"/>
      <c r="L72" s="67">
        <f>SUM(L14:L71)</f>
        <v>0</v>
      </c>
      <c r="M72" s="68">
        <f>SUM(M14:M71)</f>
        <v>0</v>
      </c>
      <c r="N72" s="68">
        <f>SUM(N14:N71)</f>
        <v>0</v>
      </c>
      <c r="O72" s="68">
        <f>SUM(O14:O71)</f>
        <v>0</v>
      </c>
      <c r="P72" s="69">
        <f>SUM(P14:P71)</f>
        <v>0</v>
      </c>
    </row>
    <row r="73" spans="1:16" x14ac:dyDescent="0.3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3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35">
      <c r="A75" s="1" t="s">
        <v>18</v>
      </c>
      <c r="B75" s="17"/>
      <c r="C75" s="170">
        <f>'Kops a'!C33:H33</f>
        <v>0</v>
      </c>
      <c r="D75" s="170"/>
      <c r="E75" s="170"/>
      <c r="F75" s="170"/>
      <c r="G75" s="170"/>
      <c r="H75" s="170"/>
      <c r="I75" s="17"/>
      <c r="J75" s="17"/>
      <c r="K75" s="17"/>
      <c r="L75" s="17"/>
      <c r="M75" s="17"/>
      <c r="N75" s="17"/>
      <c r="O75" s="17"/>
      <c r="P75" s="17"/>
    </row>
    <row r="76" spans="1:16" x14ac:dyDescent="0.35">
      <c r="A76" s="17"/>
      <c r="B76" s="17"/>
      <c r="C76" s="106" t="s">
        <v>19</v>
      </c>
      <c r="D76" s="106"/>
      <c r="E76" s="106"/>
      <c r="F76" s="106"/>
      <c r="G76" s="106"/>
      <c r="H76" s="106"/>
      <c r="I76" s="17"/>
      <c r="J76" s="17"/>
      <c r="K76" s="17"/>
      <c r="L76" s="17"/>
      <c r="M76" s="17"/>
      <c r="N76" s="17"/>
      <c r="O76" s="17"/>
      <c r="P76" s="17"/>
    </row>
    <row r="77" spans="1:16" x14ac:dyDescent="0.3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35">
      <c r="A78" s="85" t="str">
        <f>'Kops a'!A36</f>
        <v>Tāme sastādīta</v>
      </c>
      <c r="B78" s="50"/>
      <c r="C78" s="50"/>
      <c r="D78" s="50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3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35">
      <c r="A80" s="1" t="s">
        <v>43</v>
      </c>
      <c r="B80" s="17"/>
      <c r="C80" s="170">
        <f>'Kops a'!C38:H38</f>
        <v>0</v>
      </c>
      <c r="D80" s="170"/>
      <c r="E80" s="170"/>
      <c r="F80" s="170"/>
      <c r="G80" s="170"/>
      <c r="H80" s="170"/>
      <c r="I80" s="17"/>
      <c r="J80" s="17"/>
      <c r="K80" s="17"/>
      <c r="L80" s="17"/>
      <c r="M80" s="17"/>
      <c r="N80" s="17"/>
      <c r="O80" s="17"/>
      <c r="P80" s="17"/>
    </row>
    <row r="81" spans="1:16" x14ac:dyDescent="0.35">
      <c r="A81" s="17"/>
      <c r="B81" s="17"/>
      <c r="C81" s="106" t="s">
        <v>19</v>
      </c>
      <c r="D81" s="106"/>
      <c r="E81" s="106"/>
      <c r="F81" s="106"/>
      <c r="G81" s="106"/>
      <c r="H81" s="106"/>
      <c r="I81" s="17"/>
      <c r="J81" s="17"/>
      <c r="K81" s="17"/>
      <c r="L81" s="17"/>
      <c r="M81" s="17"/>
      <c r="N81" s="17"/>
      <c r="O81" s="17"/>
      <c r="P81" s="17"/>
    </row>
    <row r="82" spans="1:16" x14ac:dyDescent="0.3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35">
      <c r="A83" s="85" t="s">
        <v>111</v>
      </c>
      <c r="B83" s="50"/>
      <c r="C83" s="89">
        <f>'Kops a'!C41</f>
        <v>0</v>
      </c>
      <c r="D83" s="50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x14ac:dyDescent="0.3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</sheetData>
  <mergeCells count="22">
    <mergeCell ref="C81:H81"/>
    <mergeCell ref="C4:I4"/>
    <mergeCell ref="F12:K12"/>
    <mergeCell ref="J9:M9"/>
    <mergeCell ref="D8:L8"/>
    <mergeCell ref="A72:K72"/>
    <mergeCell ref="C75:H75"/>
    <mergeCell ref="C76:H76"/>
    <mergeCell ref="C80:H80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4 A14:G14 A15:E71">
    <cfRule type="cellIs" dxfId="88" priority="35" operator="equal">
      <formula>0</formula>
    </cfRule>
  </conditionalFormatting>
  <conditionalFormatting sqref="N9:O9 H14 K14:P14 L72:P72">
    <cfRule type="cellIs" dxfId="87" priority="34" operator="equal">
      <formula>0</formula>
    </cfRule>
  </conditionalFormatting>
  <conditionalFormatting sqref="C2:I2">
    <cfRule type="cellIs" dxfId="86" priority="31" operator="equal">
      <formula>0</formula>
    </cfRule>
  </conditionalFormatting>
  <conditionalFormatting sqref="O10">
    <cfRule type="cellIs" dxfId="85" priority="30" operator="equal">
      <formula>"20__. gada __. _________"</formula>
    </cfRule>
  </conditionalFormatting>
  <conditionalFormatting sqref="C4:I4">
    <cfRule type="cellIs" dxfId="84" priority="23" operator="equal">
      <formula>0</formula>
    </cfRule>
  </conditionalFormatting>
  <conditionalFormatting sqref="D5:L8">
    <cfRule type="cellIs" dxfId="83" priority="20" operator="equal">
      <formula>0</formula>
    </cfRule>
  </conditionalFormatting>
  <conditionalFormatting sqref="C80:H80">
    <cfRule type="cellIs" dxfId="82" priority="13" operator="equal">
      <formula>0</formula>
    </cfRule>
  </conditionalFormatting>
  <conditionalFormatting sqref="C75:H75">
    <cfRule type="cellIs" dxfId="81" priority="12" operator="equal">
      <formula>0</formula>
    </cfRule>
  </conditionalFormatting>
  <conditionalFormatting sqref="P10">
    <cfRule type="cellIs" dxfId="80" priority="16" operator="equal">
      <formula>"20__. gada __. _________"</formula>
    </cfRule>
  </conditionalFormatting>
  <conditionalFormatting sqref="C80:H80 C83 C75:H75">
    <cfRule type="cellIs" dxfId="79" priority="11" operator="equal">
      <formula>0</formula>
    </cfRule>
  </conditionalFormatting>
  <conditionalFormatting sqref="D1">
    <cfRule type="cellIs" dxfId="78" priority="10" operator="equal">
      <formula>0</formula>
    </cfRule>
  </conditionalFormatting>
  <conditionalFormatting sqref="A9">
    <cfRule type="containsText" dxfId="77" priority="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5:G71 I15:J71">
    <cfRule type="cellIs" dxfId="76" priority="3" operator="equal">
      <formula>0</formula>
    </cfRule>
  </conditionalFormatting>
  <conditionalFormatting sqref="K15:P71 H15:H71">
    <cfRule type="cellIs" dxfId="75" priority="2" operator="equal">
      <formula>0</formula>
    </cfRule>
  </conditionalFormatting>
  <conditionalFormatting sqref="A72:K72">
    <cfRule type="containsText" dxfId="74" priority="1" operator="containsText" text="Tiešās izmaksas kopā, t. sk. darba devēja sociālais nodoklis __.__% ">
      <formula>NOT(ISERROR(SEARCH("Tiešās izmaksas kopā, t. sk. darba devēja sociālais nodoklis __.__% ",A72)))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" operator="containsText" id="{DC7EA987-A541-4A14-8BBA-80430C8D8797}">
            <xm:f>NOT(ISERROR(SEARCH("Tāme sastādīta ____. gada ___. ______________",A78)))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A78</xm:sqref>
        </x14:conditionalFormatting>
        <x14:conditionalFormatting xmlns:xm="http://schemas.microsoft.com/office/excel/2006/main">
          <x14:cfRule type="containsText" priority="14" operator="containsText" id="{ACDA78AF-73B6-4D16-9157-A1B6B42F0CA3}">
            <xm:f>NOT(ISERROR(SEARCH("Sertifikāta Nr. _________________________________",A83)))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39"/>
  <sheetViews>
    <sheetView workbookViewId="0">
      <selection activeCell="D20" sqref="D20"/>
    </sheetView>
  </sheetViews>
  <sheetFormatPr defaultColWidth="9.15625" defaultRowHeight="10.199999999999999" x14ac:dyDescent="0.35"/>
  <cols>
    <col min="1" max="1" width="4.578125" style="1" customWidth="1"/>
    <col min="2" max="2" width="5.26171875" style="1" customWidth="1"/>
    <col min="3" max="3" width="38.41796875" style="1" customWidth="1"/>
    <col min="4" max="4" width="5.83984375" style="1" customWidth="1"/>
    <col min="5" max="5" width="8.68359375" style="1" customWidth="1"/>
    <col min="6" max="6" width="5.41796875" style="1" customWidth="1"/>
    <col min="7" max="7" width="4.83984375" style="1" customWidth="1"/>
    <col min="8" max="10" width="6.68359375" style="1" customWidth="1"/>
    <col min="11" max="11" width="7" style="1" customWidth="1"/>
    <col min="12" max="15" width="7.68359375" style="1" customWidth="1"/>
    <col min="16" max="16" width="9" style="1" customWidth="1"/>
    <col min="17" max="16384" width="9.15625" style="1"/>
  </cols>
  <sheetData>
    <row r="1" spans="1:16" x14ac:dyDescent="0.35">
      <c r="A1" s="23"/>
      <c r="B1" s="23"/>
      <c r="C1" s="26" t="s">
        <v>44</v>
      </c>
      <c r="D1" s="51">
        <f>'Kops a'!A20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ht="10.5" x14ac:dyDescent="0.35">
      <c r="A2" s="28"/>
      <c r="B2" s="28"/>
      <c r="C2" s="154" t="s">
        <v>278</v>
      </c>
      <c r="D2" s="154"/>
      <c r="E2" s="154"/>
      <c r="F2" s="154"/>
      <c r="G2" s="154"/>
      <c r="H2" s="154"/>
      <c r="I2" s="154"/>
      <c r="J2" s="28"/>
    </row>
    <row r="3" spans="1:16" ht="10.5" x14ac:dyDescent="0.35">
      <c r="A3" s="29"/>
      <c r="B3" s="29"/>
      <c r="C3" s="115" t="s">
        <v>23</v>
      </c>
      <c r="D3" s="115"/>
      <c r="E3" s="115"/>
      <c r="F3" s="115"/>
      <c r="G3" s="115"/>
      <c r="H3" s="115"/>
      <c r="I3" s="115"/>
      <c r="J3" s="29"/>
    </row>
    <row r="4" spans="1:16" ht="10.5" x14ac:dyDescent="0.35">
      <c r="A4" s="29"/>
      <c r="B4" s="29"/>
      <c r="C4" s="155" t="s">
        <v>5</v>
      </c>
      <c r="D4" s="155"/>
      <c r="E4" s="155"/>
      <c r="F4" s="155"/>
      <c r="G4" s="155"/>
      <c r="H4" s="155"/>
      <c r="I4" s="155"/>
      <c r="J4" s="29"/>
    </row>
    <row r="5" spans="1:16" x14ac:dyDescent="0.35">
      <c r="A5" s="23"/>
      <c r="B5" s="23"/>
      <c r="C5" s="26" t="s">
        <v>6</v>
      </c>
      <c r="D5" s="167" t="str">
        <f>'Kops a'!D6</f>
        <v>Daudzdzīvokļu dzīvojamās mājas vienkāršotas fasādes atjaunošana</v>
      </c>
      <c r="E5" s="167"/>
      <c r="F5" s="167"/>
      <c r="G5" s="167"/>
      <c r="H5" s="167"/>
      <c r="I5" s="167"/>
      <c r="J5" s="167"/>
      <c r="K5" s="167"/>
      <c r="L5" s="167"/>
      <c r="M5" s="17"/>
      <c r="N5" s="17"/>
      <c r="O5" s="17"/>
      <c r="P5" s="17"/>
    </row>
    <row r="6" spans="1:16" ht="25" customHeight="1" x14ac:dyDescent="0.35">
      <c r="A6" s="23"/>
      <c r="B6" s="23"/>
      <c r="C6" s="26" t="s">
        <v>8</v>
      </c>
      <c r="D6" s="167" t="str">
        <f>'Kops a'!D7</f>
        <v>Daudzdzīvokļu dzīvojamās mājas, Kooperatīva ielā 10, Jelgavā vienkāršotas fasādes atjaunošana</v>
      </c>
      <c r="E6" s="167"/>
      <c r="F6" s="167"/>
      <c r="G6" s="167"/>
      <c r="H6" s="167"/>
      <c r="I6" s="167"/>
      <c r="J6" s="167"/>
      <c r="K6" s="167"/>
      <c r="L6" s="167"/>
      <c r="M6" s="17"/>
      <c r="N6" s="17"/>
      <c r="O6" s="17"/>
      <c r="P6" s="17"/>
    </row>
    <row r="7" spans="1:16" x14ac:dyDescent="0.35">
      <c r="A7" s="23"/>
      <c r="B7" s="23"/>
      <c r="C7" s="26" t="s">
        <v>10</v>
      </c>
      <c r="D7" s="167" t="str">
        <f>'Kops a'!D8</f>
        <v>Kooperatīva iela 10, Jelgava</v>
      </c>
      <c r="E7" s="167"/>
      <c r="F7" s="167"/>
      <c r="G7" s="167"/>
      <c r="H7" s="167"/>
      <c r="I7" s="167"/>
      <c r="J7" s="167"/>
      <c r="K7" s="167"/>
      <c r="L7" s="167"/>
      <c r="M7" s="17"/>
      <c r="N7" s="17"/>
      <c r="O7" s="17"/>
      <c r="P7" s="17"/>
    </row>
    <row r="8" spans="1:16" x14ac:dyDescent="0.35">
      <c r="A8" s="23"/>
      <c r="B8" s="23"/>
      <c r="C8" s="4" t="s">
        <v>26</v>
      </c>
      <c r="D8" s="167">
        <f>'Kops a'!D9</f>
        <v>0</v>
      </c>
      <c r="E8" s="167"/>
      <c r="F8" s="167"/>
      <c r="G8" s="167"/>
      <c r="H8" s="167"/>
      <c r="I8" s="167"/>
      <c r="J8" s="167"/>
      <c r="K8" s="167"/>
      <c r="L8" s="167"/>
      <c r="M8" s="17"/>
      <c r="N8" s="17"/>
      <c r="O8" s="17"/>
      <c r="P8" s="17"/>
    </row>
    <row r="9" spans="1:16" ht="11.25" customHeight="1" x14ac:dyDescent="0.35">
      <c r="A9" s="153" t="s">
        <v>434</v>
      </c>
      <c r="B9" s="153"/>
      <c r="C9" s="153"/>
      <c r="D9" s="153"/>
      <c r="E9" s="153"/>
      <c r="F9" s="153"/>
      <c r="G9" s="153"/>
      <c r="H9" s="153"/>
      <c r="I9" s="153"/>
      <c r="J9" s="159" t="s">
        <v>46</v>
      </c>
      <c r="K9" s="159"/>
      <c r="L9" s="159"/>
      <c r="M9" s="159"/>
      <c r="N9" s="166">
        <f>P27</f>
        <v>0</v>
      </c>
      <c r="O9" s="166"/>
      <c r="P9" s="30"/>
    </row>
    <row r="10" spans="1:16" ht="10.5" x14ac:dyDescent="0.35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7"/>
      <c r="P10" s="86" t="str">
        <f>A33</f>
        <v>Tāme sastādīta</v>
      </c>
    </row>
    <row r="11" spans="1:16" ht="10.8" thickBot="1" x14ac:dyDescent="0.4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35">
      <c r="A12" s="127" t="s">
        <v>29</v>
      </c>
      <c r="B12" s="161" t="s">
        <v>47</v>
      </c>
      <c r="C12" s="157" t="s">
        <v>48</v>
      </c>
      <c r="D12" s="164" t="s">
        <v>49</v>
      </c>
      <c r="E12" s="168" t="s">
        <v>50</v>
      </c>
      <c r="F12" s="156" t="s">
        <v>51</v>
      </c>
      <c r="G12" s="157"/>
      <c r="H12" s="157"/>
      <c r="I12" s="157"/>
      <c r="J12" s="157"/>
      <c r="K12" s="158"/>
      <c r="L12" s="156" t="s">
        <v>52</v>
      </c>
      <c r="M12" s="157"/>
      <c r="N12" s="157"/>
      <c r="O12" s="157"/>
      <c r="P12" s="158"/>
    </row>
    <row r="13" spans="1:16" ht="126.75" customHeight="1" thickBot="1" x14ac:dyDescent="0.4">
      <c r="A13" s="160"/>
      <c r="B13" s="162"/>
      <c r="C13" s="163"/>
      <c r="D13" s="165"/>
      <c r="E13" s="169"/>
      <c r="F13" s="35" t="s">
        <v>53</v>
      </c>
      <c r="G13" s="36" t="s">
        <v>54</v>
      </c>
      <c r="H13" s="36" t="s">
        <v>55</v>
      </c>
      <c r="I13" s="36" t="s">
        <v>56</v>
      </c>
      <c r="J13" s="36" t="s">
        <v>57</v>
      </c>
      <c r="K13" s="62" t="s">
        <v>58</v>
      </c>
      <c r="L13" s="35" t="s">
        <v>53</v>
      </c>
      <c r="M13" s="36" t="s">
        <v>55</v>
      </c>
      <c r="N13" s="36" t="s">
        <v>56</v>
      </c>
      <c r="O13" s="36" t="s">
        <v>57</v>
      </c>
      <c r="P13" s="62" t="s">
        <v>58</v>
      </c>
    </row>
    <row r="14" spans="1:16" ht="10.5" x14ac:dyDescent="0.4">
      <c r="A14" s="94">
        <v>1</v>
      </c>
      <c r="B14" s="98"/>
      <c r="C14" s="95" t="s">
        <v>59</v>
      </c>
      <c r="D14" s="24"/>
      <c r="E14" s="65"/>
      <c r="F14" s="66"/>
      <c r="G14" s="63"/>
      <c r="H14" s="47">
        <f t="shared" ref="H14:H26" si="0">ROUND(F14*G14,2)</f>
        <v>0</v>
      </c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10.5" x14ac:dyDescent="0.35">
      <c r="A15" s="37">
        <v>1</v>
      </c>
      <c r="B15" s="38"/>
      <c r="C15" s="93" t="s">
        <v>279</v>
      </c>
      <c r="D15" s="24" t="s">
        <v>61</v>
      </c>
      <c r="E15" s="103">
        <v>59.37</v>
      </c>
      <c r="F15" s="66"/>
      <c r="G15" s="63"/>
      <c r="H15" s="47">
        <f t="shared" si="0"/>
        <v>0</v>
      </c>
      <c r="I15" s="63"/>
      <c r="J15" s="63"/>
      <c r="K15" s="48">
        <f t="shared" ref="K15:K26" si="1">SUM(H15:J15)</f>
        <v>0</v>
      </c>
      <c r="L15" s="49">
        <f t="shared" ref="L15:L26" si="2">ROUND(E15*F15,2)</f>
        <v>0</v>
      </c>
      <c r="M15" s="47">
        <f t="shared" ref="M15:M26" si="3">ROUND(H15*E15,2)</f>
        <v>0</v>
      </c>
      <c r="N15" s="47">
        <f t="shared" ref="N15:N26" si="4">ROUND(I15*E15,2)</f>
        <v>0</v>
      </c>
      <c r="O15" s="47">
        <f t="shared" ref="O15:O26" si="5">ROUND(J15*E15,2)</f>
        <v>0</v>
      </c>
      <c r="P15" s="48">
        <f t="shared" ref="P15:P26" si="6">SUM(M15:O15)</f>
        <v>0</v>
      </c>
    </row>
    <row r="16" spans="1:16" ht="10.5" x14ac:dyDescent="0.35">
      <c r="A16" s="37">
        <v>2</v>
      </c>
      <c r="B16" s="38"/>
      <c r="C16" s="93" t="s">
        <v>280</v>
      </c>
      <c r="D16" s="24" t="s">
        <v>61</v>
      </c>
      <c r="E16" s="103">
        <v>258.60000000000002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10.5" x14ac:dyDescent="0.4">
      <c r="A17" s="94">
        <v>2</v>
      </c>
      <c r="B17" s="98"/>
      <c r="C17" s="95" t="s">
        <v>281</v>
      </c>
      <c r="D17" s="24"/>
      <c r="E17" s="103"/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10.5" x14ac:dyDescent="0.35">
      <c r="A18" s="37">
        <v>1</v>
      </c>
      <c r="B18" s="38"/>
      <c r="C18" s="93" t="s">
        <v>282</v>
      </c>
      <c r="D18" s="24" t="s">
        <v>61</v>
      </c>
      <c r="E18" s="103">
        <v>258.60000000000002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20.399999999999999" x14ac:dyDescent="0.35">
      <c r="A19" s="37">
        <v>2</v>
      </c>
      <c r="B19" s="38"/>
      <c r="C19" s="96" t="s">
        <v>264</v>
      </c>
      <c r="D19" s="24" t="s">
        <v>71</v>
      </c>
      <c r="E19" s="103">
        <v>905.1</v>
      </c>
      <c r="F19" s="66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10.5" x14ac:dyDescent="0.35">
      <c r="A20" s="37">
        <v>3</v>
      </c>
      <c r="B20" s="38"/>
      <c r="C20" s="96" t="s">
        <v>265</v>
      </c>
      <c r="D20" s="24" t="s">
        <v>71</v>
      </c>
      <c r="E20" s="103">
        <v>284.45999999999998</v>
      </c>
      <c r="F20" s="66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10.5" x14ac:dyDescent="0.35">
      <c r="A21" s="37">
        <v>4</v>
      </c>
      <c r="B21" s="38"/>
      <c r="C21" s="96" t="s">
        <v>88</v>
      </c>
      <c r="D21" s="24" t="s">
        <v>73</v>
      </c>
      <c r="E21" s="103">
        <v>1</v>
      </c>
      <c r="F21" s="66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20.399999999999999" x14ac:dyDescent="0.35">
      <c r="A22" s="37">
        <v>5</v>
      </c>
      <c r="B22" s="38"/>
      <c r="C22" s="96" t="s">
        <v>254</v>
      </c>
      <c r="D22" s="24" t="s">
        <v>80</v>
      </c>
      <c r="E22" s="103">
        <v>64.650000000000006</v>
      </c>
      <c r="F22" s="66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0.399999999999999" x14ac:dyDescent="0.35">
      <c r="A23" s="37">
        <v>6</v>
      </c>
      <c r="B23" s="38"/>
      <c r="C23" s="96" t="s">
        <v>255</v>
      </c>
      <c r="D23" s="24" t="s">
        <v>80</v>
      </c>
      <c r="E23" s="103">
        <v>90.51</v>
      </c>
      <c r="F23" s="66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1" x14ac:dyDescent="0.35">
      <c r="A24" s="37">
        <v>7</v>
      </c>
      <c r="B24" s="38"/>
      <c r="C24" s="93" t="s">
        <v>283</v>
      </c>
      <c r="D24" s="24" t="s">
        <v>73</v>
      </c>
      <c r="E24" s="103">
        <v>2</v>
      </c>
      <c r="F24" s="66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10.5" x14ac:dyDescent="0.35">
      <c r="A25" s="37">
        <v>8</v>
      </c>
      <c r="B25" s="38"/>
      <c r="C25" s="93" t="s">
        <v>284</v>
      </c>
      <c r="D25" s="24" t="s">
        <v>73</v>
      </c>
      <c r="E25" s="103">
        <v>2</v>
      </c>
      <c r="F25" s="66"/>
      <c r="G25" s="63"/>
      <c r="H25" s="47">
        <f t="shared" si="0"/>
        <v>0</v>
      </c>
      <c r="I25" s="63"/>
      <c r="J25" s="63"/>
      <c r="K25" s="48">
        <f t="shared" si="1"/>
        <v>0</v>
      </c>
      <c r="L25" s="49">
        <f t="shared" si="2"/>
        <v>0</v>
      </c>
      <c r="M25" s="47">
        <f t="shared" si="3"/>
        <v>0</v>
      </c>
      <c r="N25" s="47">
        <f t="shared" si="4"/>
        <v>0</v>
      </c>
      <c r="O25" s="47">
        <f t="shared" si="5"/>
        <v>0</v>
      </c>
      <c r="P25" s="48">
        <f t="shared" si="6"/>
        <v>0</v>
      </c>
    </row>
    <row r="26" spans="1:16" ht="31.8" thickBot="1" x14ac:dyDescent="0.4">
      <c r="A26" s="37">
        <v>9</v>
      </c>
      <c r="B26" s="38"/>
      <c r="C26" s="93" t="s">
        <v>285</v>
      </c>
      <c r="D26" s="24" t="s">
        <v>61</v>
      </c>
      <c r="E26" s="103">
        <v>75.400000000000006</v>
      </c>
      <c r="F26" s="66"/>
      <c r="G26" s="63"/>
      <c r="H26" s="47">
        <f t="shared" si="0"/>
        <v>0</v>
      </c>
      <c r="I26" s="63"/>
      <c r="J26" s="63"/>
      <c r="K26" s="48">
        <f t="shared" si="1"/>
        <v>0</v>
      </c>
      <c r="L26" s="49">
        <f t="shared" si="2"/>
        <v>0</v>
      </c>
      <c r="M26" s="47">
        <f t="shared" si="3"/>
        <v>0</v>
      </c>
      <c r="N26" s="47">
        <f t="shared" si="4"/>
        <v>0</v>
      </c>
      <c r="O26" s="47">
        <f t="shared" si="5"/>
        <v>0</v>
      </c>
      <c r="P26" s="48">
        <f t="shared" si="6"/>
        <v>0</v>
      </c>
    </row>
    <row r="27" spans="1:16" ht="10.8" customHeight="1" thickBot="1" x14ac:dyDescent="0.45">
      <c r="A27" s="171" t="s">
        <v>433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3"/>
      <c r="L27" s="67">
        <f>SUM(L14:L26)</f>
        <v>0</v>
      </c>
      <c r="M27" s="68">
        <f>SUM(M14:M26)</f>
        <v>0</v>
      </c>
      <c r="N27" s="68">
        <f>SUM(N14:N26)</f>
        <v>0</v>
      </c>
      <c r="O27" s="68">
        <f>SUM(O14:O26)</f>
        <v>0</v>
      </c>
      <c r="P27" s="69">
        <f>SUM(P14:P26)</f>
        <v>0</v>
      </c>
    </row>
    <row r="28" spans="1:16" x14ac:dyDescent="0.3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3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35">
      <c r="A30" s="1" t="s">
        <v>18</v>
      </c>
      <c r="B30" s="17"/>
      <c r="C30" s="170">
        <f>'Kops a'!C33:H33</f>
        <v>0</v>
      </c>
      <c r="D30" s="170"/>
      <c r="E30" s="170"/>
      <c r="F30" s="170"/>
      <c r="G30" s="170"/>
      <c r="H30" s="170"/>
      <c r="I30" s="17"/>
      <c r="J30" s="17"/>
      <c r="K30" s="17"/>
      <c r="L30" s="17"/>
      <c r="M30" s="17"/>
      <c r="N30" s="17"/>
      <c r="O30" s="17"/>
      <c r="P30" s="17"/>
    </row>
    <row r="31" spans="1:16" x14ac:dyDescent="0.35">
      <c r="A31" s="17"/>
      <c r="B31" s="17"/>
      <c r="C31" s="106" t="s">
        <v>19</v>
      </c>
      <c r="D31" s="106"/>
      <c r="E31" s="106"/>
      <c r="F31" s="106"/>
      <c r="G31" s="106"/>
      <c r="H31" s="106"/>
      <c r="I31" s="17"/>
      <c r="J31" s="17"/>
      <c r="K31" s="17"/>
      <c r="L31" s="17"/>
      <c r="M31" s="17"/>
      <c r="N31" s="17"/>
      <c r="O31" s="17"/>
      <c r="P31" s="17"/>
    </row>
    <row r="32" spans="1:16" x14ac:dyDescent="0.3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35">
      <c r="A33" s="85" t="str">
        <f>'Kops a'!A36</f>
        <v>Tāme sastādīta</v>
      </c>
      <c r="B33" s="50"/>
      <c r="C33" s="50"/>
      <c r="D33" s="50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3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35">
      <c r="A35" s="1" t="s">
        <v>43</v>
      </c>
      <c r="B35" s="17"/>
      <c r="C35" s="170">
        <f>'Kops a'!C38:H38</f>
        <v>0</v>
      </c>
      <c r="D35" s="170"/>
      <c r="E35" s="170"/>
      <c r="F35" s="170"/>
      <c r="G35" s="170"/>
      <c r="H35" s="170"/>
      <c r="I35" s="17"/>
      <c r="J35" s="17"/>
      <c r="K35" s="17"/>
      <c r="L35" s="17"/>
      <c r="M35" s="17"/>
      <c r="N35" s="17"/>
      <c r="O35" s="17"/>
      <c r="P35" s="17"/>
    </row>
    <row r="36" spans="1:16" x14ac:dyDescent="0.35">
      <c r="A36" s="17"/>
      <c r="B36" s="17"/>
      <c r="C36" s="106" t="s">
        <v>19</v>
      </c>
      <c r="D36" s="106"/>
      <c r="E36" s="106"/>
      <c r="F36" s="106"/>
      <c r="G36" s="106"/>
      <c r="H36" s="106"/>
      <c r="I36" s="17"/>
      <c r="J36" s="17"/>
      <c r="K36" s="17"/>
      <c r="L36" s="17"/>
      <c r="M36" s="17"/>
      <c r="N36" s="17"/>
      <c r="O36" s="17"/>
      <c r="P36" s="17"/>
    </row>
    <row r="37" spans="1:16" x14ac:dyDescent="0.3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35">
      <c r="A38" s="85" t="s">
        <v>111</v>
      </c>
      <c r="B38" s="50"/>
      <c r="C38" s="89">
        <f>'Kops a'!C41</f>
        <v>0</v>
      </c>
      <c r="D38" s="50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3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22">
    <mergeCell ref="C36:H36"/>
    <mergeCell ref="C4:I4"/>
    <mergeCell ref="F12:K12"/>
    <mergeCell ref="J9:M9"/>
    <mergeCell ref="D8:L8"/>
    <mergeCell ref="A27:K27"/>
    <mergeCell ref="C30:H30"/>
    <mergeCell ref="C31:H31"/>
    <mergeCell ref="C35:H35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4 A14:G14 A15:E26">
    <cfRule type="cellIs" dxfId="71" priority="35" operator="equal">
      <formula>0</formula>
    </cfRule>
  </conditionalFormatting>
  <conditionalFormatting sqref="N9:O9 K14:P14 L27:P27">
    <cfRule type="cellIs" dxfId="70" priority="34" operator="equal">
      <formula>0</formula>
    </cfRule>
  </conditionalFormatting>
  <conditionalFormatting sqref="C2:I2">
    <cfRule type="cellIs" dxfId="69" priority="31" operator="equal">
      <formula>0</formula>
    </cfRule>
  </conditionalFormatting>
  <conditionalFormatting sqref="O10">
    <cfRule type="cellIs" dxfId="68" priority="30" operator="equal">
      <formula>"20__. gada __. _________"</formula>
    </cfRule>
  </conditionalFormatting>
  <conditionalFormatting sqref="C4:I4">
    <cfRule type="cellIs" dxfId="67" priority="23" operator="equal">
      <formula>0</formula>
    </cfRule>
  </conditionalFormatting>
  <conditionalFormatting sqref="D5:L8">
    <cfRule type="cellIs" dxfId="66" priority="19" operator="equal">
      <formula>0</formula>
    </cfRule>
  </conditionalFormatting>
  <conditionalFormatting sqref="P10">
    <cfRule type="cellIs" dxfId="65" priority="15" operator="equal">
      <formula>"20__. gada __. _________"</formula>
    </cfRule>
  </conditionalFormatting>
  <conditionalFormatting sqref="C35:H35">
    <cfRule type="cellIs" dxfId="64" priority="12" operator="equal">
      <formula>0</formula>
    </cfRule>
  </conditionalFormatting>
  <conditionalFormatting sqref="C30:H30">
    <cfRule type="cellIs" dxfId="63" priority="11" operator="equal">
      <formula>0</formula>
    </cfRule>
  </conditionalFormatting>
  <conditionalFormatting sqref="C35:H35 C38 C30:H30">
    <cfRule type="cellIs" dxfId="62" priority="10" operator="equal">
      <formula>0</formula>
    </cfRule>
  </conditionalFormatting>
  <conditionalFormatting sqref="D1">
    <cfRule type="cellIs" dxfId="61" priority="9" operator="equal">
      <formula>0</formula>
    </cfRule>
  </conditionalFormatting>
  <conditionalFormatting sqref="A9">
    <cfRule type="containsText" dxfId="60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5:G26 I15:J26">
    <cfRule type="cellIs" dxfId="59" priority="4" operator="equal">
      <formula>0</formula>
    </cfRule>
  </conditionalFormatting>
  <conditionalFormatting sqref="K15:P26 H15:H26">
    <cfRule type="cellIs" dxfId="58" priority="3" operator="equal">
      <formula>0</formula>
    </cfRule>
  </conditionalFormatting>
  <conditionalFormatting sqref="H14">
    <cfRule type="cellIs" dxfId="57" priority="2" operator="equal">
      <formula>0</formula>
    </cfRule>
  </conditionalFormatting>
  <conditionalFormatting sqref="A27:K27">
    <cfRule type="containsText" dxfId="56" priority="1" operator="containsText" text="Tiešās izmaksas kopā, t. sk. darba devēja sociālais nodoklis __.__% ">
      <formula>NOT(ISERROR(SEARCH("Tiešās izmaksas kopā, t. sk. darba devēja sociālais nodoklis __.__% ",A27)))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A5F45D83-914D-4306-B26D-4B74C3C819FC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13" operator="containsText" id="{A2E03CF5-E14D-4A31-8C34-6550548A72DB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37"/>
  <sheetViews>
    <sheetView workbookViewId="0">
      <selection activeCell="G13" sqref="G13"/>
    </sheetView>
  </sheetViews>
  <sheetFormatPr defaultColWidth="9.15625" defaultRowHeight="10.199999999999999" x14ac:dyDescent="0.35"/>
  <cols>
    <col min="1" max="1" width="4.578125" style="1" customWidth="1"/>
    <col min="2" max="2" width="5.26171875" style="1" customWidth="1"/>
    <col min="3" max="3" width="38.41796875" style="1" customWidth="1"/>
    <col min="4" max="4" width="5.83984375" style="1" customWidth="1"/>
    <col min="5" max="5" width="8.68359375" style="1" customWidth="1"/>
    <col min="6" max="6" width="5.41796875" style="1" customWidth="1"/>
    <col min="7" max="7" width="4.83984375" style="1" customWidth="1"/>
    <col min="8" max="10" width="6.68359375" style="1" customWidth="1"/>
    <col min="11" max="11" width="7" style="1" customWidth="1"/>
    <col min="12" max="15" width="7.68359375" style="1" customWidth="1"/>
    <col min="16" max="16" width="9" style="1" customWidth="1"/>
    <col min="17" max="16384" width="9.15625" style="1"/>
  </cols>
  <sheetData>
    <row r="1" spans="1:16" x14ac:dyDescent="0.35">
      <c r="A1" s="23"/>
      <c r="B1" s="23"/>
      <c r="C1" s="26" t="s">
        <v>44</v>
      </c>
      <c r="D1" s="51">
        <f>'Kops a'!A21</f>
        <v>0</v>
      </c>
      <c r="E1" s="23"/>
      <c r="F1" s="23"/>
      <c r="G1" s="23"/>
      <c r="H1" s="23"/>
      <c r="I1" s="23"/>
      <c r="J1" s="23"/>
      <c r="N1" s="25"/>
      <c r="O1" s="26"/>
      <c r="P1" s="27"/>
    </row>
    <row r="2" spans="1:16" ht="10.5" x14ac:dyDescent="0.35">
      <c r="A2" s="28"/>
      <c r="B2" s="28"/>
      <c r="C2" s="154" t="s">
        <v>286</v>
      </c>
      <c r="D2" s="154"/>
      <c r="E2" s="154"/>
      <c r="F2" s="154"/>
      <c r="G2" s="154"/>
      <c r="H2" s="154"/>
      <c r="I2" s="154"/>
      <c r="J2" s="28"/>
    </row>
    <row r="3" spans="1:16" ht="10.5" x14ac:dyDescent="0.35">
      <c r="A3" s="29"/>
      <c r="B3" s="29"/>
      <c r="C3" s="115" t="s">
        <v>23</v>
      </c>
      <c r="D3" s="115"/>
      <c r="E3" s="115"/>
      <c r="F3" s="115"/>
      <c r="G3" s="115"/>
      <c r="H3" s="115"/>
      <c r="I3" s="115"/>
      <c r="J3" s="29"/>
    </row>
    <row r="4" spans="1:16" ht="10.5" x14ac:dyDescent="0.35">
      <c r="A4" s="29"/>
      <c r="B4" s="29"/>
      <c r="C4" s="155" t="s">
        <v>5</v>
      </c>
      <c r="D4" s="155"/>
      <c r="E4" s="155"/>
      <c r="F4" s="155"/>
      <c r="G4" s="155"/>
      <c r="H4" s="155"/>
      <c r="I4" s="155"/>
      <c r="J4" s="29"/>
    </row>
    <row r="5" spans="1:16" x14ac:dyDescent="0.35">
      <c r="A5" s="23"/>
      <c r="B5" s="23"/>
      <c r="C5" s="26" t="s">
        <v>6</v>
      </c>
      <c r="D5" s="167" t="str">
        <f>'Kops a'!D6</f>
        <v>Daudzdzīvokļu dzīvojamās mājas vienkāršotas fasādes atjaunošana</v>
      </c>
      <c r="E5" s="167"/>
      <c r="F5" s="167"/>
      <c r="G5" s="167"/>
      <c r="H5" s="167"/>
      <c r="I5" s="167"/>
      <c r="J5" s="167"/>
      <c r="K5" s="167"/>
      <c r="L5" s="167"/>
      <c r="M5" s="17"/>
      <c r="N5" s="17"/>
      <c r="O5" s="17"/>
      <c r="P5" s="17"/>
    </row>
    <row r="6" spans="1:16" ht="25" customHeight="1" x14ac:dyDescent="0.35">
      <c r="A6" s="23"/>
      <c r="B6" s="23"/>
      <c r="C6" s="26" t="s">
        <v>8</v>
      </c>
      <c r="D6" s="167" t="str">
        <f>'Kops a'!D7</f>
        <v>Daudzdzīvokļu dzīvojamās mājas, Kooperatīva ielā 10, Jelgavā vienkāršotas fasādes atjaunošana</v>
      </c>
      <c r="E6" s="167"/>
      <c r="F6" s="167"/>
      <c r="G6" s="167"/>
      <c r="H6" s="167"/>
      <c r="I6" s="167"/>
      <c r="J6" s="167"/>
      <c r="K6" s="167"/>
      <c r="L6" s="167"/>
      <c r="M6" s="17"/>
      <c r="N6" s="17"/>
      <c r="O6" s="17"/>
      <c r="P6" s="17"/>
    </row>
    <row r="7" spans="1:16" x14ac:dyDescent="0.35">
      <c r="A7" s="23"/>
      <c r="B7" s="23"/>
      <c r="C7" s="26" t="s">
        <v>10</v>
      </c>
      <c r="D7" s="167" t="str">
        <f>'Kops a'!D8</f>
        <v>Kooperatīva iela 10, Jelgava</v>
      </c>
      <c r="E7" s="167"/>
      <c r="F7" s="167"/>
      <c r="G7" s="167"/>
      <c r="H7" s="167"/>
      <c r="I7" s="167"/>
      <c r="J7" s="167"/>
      <c r="K7" s="167"/>
      <c r="L7" s="167"/>
      <c r="M7" s="17"/>
      <c r="N7" s="17"/>
      <c r="O7" s="17"/>
      <c r="P7" s="17"/>
    </row>
    <row r="8" spans="1:16" x14ac:dyDescent="0.35">
      <c r="A8" s="23"/>
      <c r="B8" s="23"/>
      <c r="C8" s="4" t="s">
        <v>26</v>
      </c>
      <c r="D8" s="167">
        <f>'Kops a'!D9</f>
        <v>0</v>
      </c>
      <c r="E8" s="167"/>
      <c r="F8" s="167"/>
      <c r="G8" s="167"/>
      <c r="H8" s="167"/>
      <c r="I8" s="167"/>
      <c r="J8" s="167"/>
      <c r="K8" s="167"/>
      <c r="L8" s="167"/>
      <c r="M8" s="17"/>
      <c r="N8" s="17"/>
      <c r="O8" s="17"/>
      <c r="P8" s="17"/>
    </row>
    <row r="9" spans="1:16" ht="11.25" customHeight="1" x14ac:dyDescent="0.35">
      <c r="A9" s="153" t="s">
        <v>434</v>
      </c>
      <c r="B9" s="153"/>
      <c r="C9" s="153"/>
      <c r="D9" s="153"/>
      <c r="E9" s="153"/>
      <c r="F9" s="153"/>
      <c r="G9" s="153"/>
      <c r="H9" s="153"/>
      <c r="I9" s="153"/>
      <c r="J9" s="159" t="s">
        <v>46</v>
      </c>
      <c r="K9" s="159"/>
      <c r="L9" s="159"/>
      <c r="M9" s="159"/>
      <c r="N9" s="166">
        <f>P25</f>
        <v>0</v>
      </c>
      <c r="O9" s="166"/>
      <c r="P9" s="30"/>
    </row>
    <row r="10" spans="1:16" ht="10.5" x14ac:dyDescent="0.35">
      <c r="A10" s="31"/>
      <c r="B10" s="32"/>
      <c r="C10" s="4"/>
      <c r="D10" s="23"/>
      <c r="E10" s="23"/>
      <c r="F10" s="23"/>
      <c r="G10" s="23"/>
      <c r="H10" s="23"/>
      <c r="I10" s="23"/>
      <c r="J10" s="23"/>
      <c r="K10" s="23"/>
      <c r="L10" s="28"/>
      <c r="M10" s="28"/>
      <c r="O10" s="87"/>
      <c r="P10" s="86" t="str">
        <f>A31</f>
        <v>Tāme sastādīta</v>
      </c>
    </row>
    <row r="11" spans="1:16" ht="10.8" thickBot="1" x14ac:dyDescent="0.4">
      <c r="A11" s="31"/>
      <c r="B11" s="32"/>
      <c r="C11" s="4"/>
      <c r="D11" s="23"/>
      <c r="E11" s="23"/>
      <c r="F11" s="23"/>
      <c r="G11" s="23"/>
      <c r="H11" s="23"/>
      <c r="I11" s="23"/>
      <c r="J11" s="23"/>
      <c r="K11" s="23"/>
      <c r="L11" s="33"/>
      <c r="M11" s="33"/>
      <c r="N11" s="34"/>
      <c r="O11" s="25"/>
      <c r="P11" s="23"/>
    </row>
    <row r="12" spans="1:16" x14ac:dyDescent="0.35">
      <c r="A12" s="127" t="s">
        <v>29</v>
      </c>
      <c r="B12" s="161" t="s">
        <v>47</v>
      </c>
      <c r="C12" s="157" t="s">
        <v>48</v>
      </c>
      <c r="D12" s="164" t="s">
        <v>49</v>
      </c>
      <c r="E12" s="168" t="s">
        <v>50</v>
      </c>
      <c r="F12" s="156" t="s">
        <v>51</v>
      </c>
      <c r="G12" s="157"/>
      <c r="H12" s="157"/>
      <c r="I12" s="157"/>
      <c r="J12" s="157"/>
      <c r="K12" s="158"/>
      <c r="L12" s="156" t="s">
        <v>52</v>
      </c>
      <c r="M12" s="157"/>
      <c r="N12" s="157"/>
      <c r="O12" s="157"/>
      <c r="P12" s="158"/>
    </row>
    <row r="13" spans="1:16" ht="126.75" customHeight="1" thickBot="1" x14ac:dyDescent="0.4">
      <c r="A13" s="160"/>
      <c r="B13" s="162"/>
      <c r="C13" s="163"/>
      <c r="D13" s="165"/>
      <c r="E13" s="169"/>
      <c r="F13" s="35" t="s">
        <v>53</v>
      </c>
      <c r="G13" s="36" t="s">
        <v>54</v>
      </c>
      <c r="H13" s="36" t="s">
        <v>55</v>
      </c>
      <c r="I13" s="36" t="s">
        <v>56</v>
      </c>
      <c r="J13" s="36" t="s">
        <v>57</v>
      </c>
      <c r="K13" s="62" t="s">
        <v>58</v>
      </c>
      <c r="L13" s="35" t="s">
        <v>53</v>
      </c>
      <c r="M13" s="36" t="s">
        <v>55</v>
      </c>
      <c r="N13" s="36" t="s">
        <v>56</v>
      </c>
      <c r="O13" s="36" t="s">
        <v>57</v>
      </c>
      <c r="P13" s="62" t="s">
        <v>58</v>
      </c>
    </row>
    <row r="14" spans="1:16" ht="10.5" x14ac:dyDescent="0.4">
      <c r="A14" s="94">
        <v>1</v>
      </c>
      <c r="B14" s="98"/>
      <c r="C14" s="95" t="s">
        <v>59</v>
      </c>
      <c r="D14" s="24"/>
      <c r="E14" s="65"/>
      <c r="F14" s="66"/>
      <c r="G14" s="63"/>
      <c r="H14" s="47">
        <f t="shared" ref="H14:H24" si="0">ROUND(F14*G14,2)</f>
        <v>0</v>
      </c>
      <c r="I14" s="63"/>
      <c r="J14" s="63"/>
      <c r="K14" s="48">
        <f>SUM(H14:J14)</f>
        <v>0</v>
      </c>
      <c r="L14" s="66">
        <f>ROUND(E14*F14,2)</f>
        <v>0</v>
      </c>
      <c r="M14" s="63">
        <f>ROUND(H14*E14,2)</f>
        <v>0</v>
      </c>
      <c r="N14" s="63">
        <f>ROUND(I14*E14,2)</f>
        <v>0</v>
      </c>
      <c r="O14" s="63">
        <f>ROUND(J14*E14,2)</f>
        <v>0</v>
      </c>
      <c r="P14" s="64">
        <f>SUM(M14:O14)</f>
        <v>0</v>
      </c>
    </row>
    <row r="15" spans="1:16" ht="10.5" x14ac:dyDescent="0.35">
      <c r="A15" s="37">
        <v>1</v>
      </c>
      <c r="B15" s="38"/>
      <c r="C15" s="93" t="s">
        <v>287</v>
      </c>
      <c r="D15" s="24" t="s">
        <v>61</v>
      </c>
      <c r="E15" s="103">
        <v>5.74</v>
      </c>
      <c r="F15" s="66"/>
      <c r="G15" s="63"/>
      <c r="H15" s="47">
        <f t="shared" si="0"/>
        <v>0</v>
      </c>
      <c r="I15" s="63"/>
      <c r="J15" s="63"/>
      <c r="K15" s="48">
        <f t="shared" ref="K15:K24" si="1">SUM(H15:J15)</f>
        <v>0</v>
      </c>
      <c r="L15" s="49">
        <f t="shared" ref="L15:L24" si="2">ROUND(E15*F15,2)</f>
        <v>0</v>
      </c>
      <c r="M15" s="47">
        <f t="shared" ref="M15:M24" si="3">ROUND(H15*E15,2)</f>
        <v>0</v>
      </c>
      <c r="N15" s="47">
        <f t="shared" ref="N15:N24" si="4">ROUND(I15*E15,2)</f>
        <v>0</v>
      </c>
      <c r="O15" s="47">
        <f t="shared" ref="O15:O24" si="5">ROUND(J15*E15,2)</f>
        <v>0</v>
      </c>
      <c r="P15" s="48">
        <f t="shared" ref="P15:P24" si="6">SUM(M15:O15)</f>
        <v>0</v>
      </c>
    </row>
    <row r="16" spans="1:16" ht="21" x14ac:dyDescent="0.35">
      <c r="A16" s="37">
        <v>2</v>
      </c>
      <c r="B16" s="38"/>
      <c r="C16" s="93" t="s">
        <v>288</v>
      </c>
      <c r="D16" s="24" t="s">
        <v>63</v>
      </c>
      <c r="E16" s="103">
        <v>0.66</v>
      </c>
      <c r="F16" s="66"/>
      <c r="G16" s="63"/>
      <c r="H16" s="47">
        <f t="shared" si="0"/>
        <v>0</v>
      </c>
      <c r="I16" s="63"/>
      <c r="J16" s="63"/>
      <c r="K16" s="48">
        <f t="shared" si="1"/>
        <v>0</v>
      </c>
      <c r="L16" s="49">
        <f t="shared" si="2"/>
        <v>0</v>
      </c>
      <c r="M16" s="47">
        <f t="shared" si="3"/>
        <v>0</v>
      </c>
      <c r="N16" s="47">
        <f t="shared" si="4"/>
        <v>0</v>
      </c>
      <c r="O16" s="47">
        <f t="shared" si="5"/>
        <v>0</v>
      </c>
      <c r="P16" s="48">
        <f t="shared" si="6"/>
        <v>0</v>
      </c>
    </row>
    <row r="17" spans="1:16" ht="10.5" x14ac:dyDescent="0.4">
      <c r="A17" s="94">
        <v>2</v>
      </c>
      <c r="B17" s="98"/>
      <c r="C17" s="95" t="s">
        <v>289</v>
      </c>
      <c r="D17" s="24"/>
      <c r="E17" s="103"/>
      <c r="F17" s="66"/>
      <c r="G17" s="63"/>
      <c r="H17" s="47">
        <f t="shared" si="0"/>
        <v>0</v>
      </c>
      <c r="I17" s="63"/>
      <c r="J17" s="63"/>
      <c r="K17" s="48">
        <f t="shared" si="1"/>
        <v>0</v>
      </c>
      <c r="L17" s="49">
        <f t="shared" si="2"/>
        <v>0</v>
      </c>
      <c r="M17" s="47">
        <f t="shared" si="3"/>
        <v>0</v>
      </c>
      <c r="N17" s="47">
        <f t="shared" si="4"/>
        <v>0</v>
      </c>
      <c r="O17" s="47">
        <f t="shared" si="5"/>
        <v>0</v>
      </c>
      <c r="P17" s="48">
        <f t="shared" si="6"/>
        <v>0</v>
      </c>
    </row>
    <row r="18" spans="1:16" ht="21" x14ac:dyDescent="0.35">
      <c r="A18" s="37">
        <v>1</v>
      </c>
      <c r="B18" s="38"/>
      <c r="C18" s="93" t="s">
        <v>290</v>
      </c>
      <c r="D18" s="24" t="s">
        <v>119</v>
      </c>
      <c r="E18" s="103">
        <v>36</v>
      </c>
      <c r="F18" s="66"/>
      <c r="G18" s="63"/>
      <c r="H18" s="47">
        <f t="shared" si="0"/>
        <v>0</v>
      </c>
      <c r="I18" s="63"/>
      <c r="J18" s="63"/>
      <c r="K18" s="48">
        <f t="shared" si="1"/>
        <v>0</v>
      </c>
      <c r="L18" s="49">
        <f t="shared" si="2"/>
        <v>0</v>
      </c>
      <c r="M18" s="47">
        <f t="shared" si="3"/>
        <v>0</v>
      </c>
      <c r="N18" s="47">
        <f t="shared" si="4"/>
        <v>0</v>
      </c>
      <c r="O18" s="47">
        <f t="shared" si="5"/>
        <v>0</v>
      </c>
      <c r="P18" s="48">
        <f t="shared" si="6"/>
        <v>0</v>
      </c>
    </row>
    <row r="19" spans="1:16" ht="10.5" x14ac:dyDescent="0.35">
      <c r="A19" s="37">
        <v>2</v>
      </c>
      <c r="B19" s="38"/>
      <c r="C19" s="93" t="s">
        <v>291</v>
      </c>
      <c r="D19" s="24" t="s">
        <v>63</v>
      </c>
      <c r="E19" s="103">
        <v>1.32</v>
      </c>
      <c r="F19" s="66"/>
      <c r="G19" s="63"/>
      <c r="H19" s="47">
        <f t="shared" si="0"/>
        <v>0</v>
      </c>
      <c r="I19" s="63"/>
      <c r="J19" s="63"/>
      <c r="K19" s="48">
        <f t="shared" si="1"/>
        <v>0</v>
      </c>
      <c r="L19" s="49">
        <f t="shared" si="2"/>
        <v>0</v>
      </c>
      <c r="M19" s="47">
        <f t="shared" si="3"/>
        <v>0</v>
      </c>
      <c r="N19" s="47">
        <f t="shared" si="4"/>
        <v>0</v>
      </c>
      <c r="O19" s="47">
        <f t="shared" si="5"/>
        <v>0</v>
      </c>
      <c r="P19" s="48">
        <f t="shared" si="6"/>
        <v>0</v>
      </c>
    </row>
    <row r="20" spans="1:16" ht="20.399999999999999" x14ac:dyDescent="0.35">
      <c r="A20" s="37">
        <v>3</v>
      </c>
      <c r="B20" s="38"/>
      <c r="C20" s="96" t="s">
        <v>292</v>
      </c>
      <c r="D20" s="24" t="s">
        <v>119</v>
      </c>
      <c r="E20" s="103">
        <v>554.4</v>
      </c>
      <c r="F20" s="66"/>
      <c r="G20" s="63"/>
      <c r="H20" s="47">
        <f t="shared" si="0"/>
        <v>0</v>
      </c>
      <c r="I20" s="63"/>
      <c r="J20" s="63"/>
      <c r="K20" s="48">
        <f t="shared" si="1"/>
        <v>0</v>
      </c>
      <c r="L20" s="49">
        <f t="shared" si="2"/>
        <v>0</v>
      </c>
      <c r="M20" s="47">
        <f t="shared" si="3"/>
        <v>0</v>
      </c>
      <c r="N20" s="47">
        <f t="shared" si="4"/>
        <v>0</v>
      </c>
      <c r="O20" s="47">
        <f t="shared" si="5"/>
        <v>0</v>
      </c>
      <c r="P20" s="48">
        <f t="shared" si="6"/>
        <v>0</v>
      </c>
    </row>
    <row r="21" spans="1:16" ht="10.5" x14ac:dyDescent="0.35">
      <c r="A21" s="37">
        <v>4</v>
      </c>
      <c r="B21" s="38"/>
      <c r="C21" s="96" t="s">
        <v>293</v>
      </c>
      <c r="D21" s="24" t="s">
        <v>63</v>
      </c>
      <c r="E21" s="103">
        <v>0.16</v>
      </c>
      <c r="F21" s="66"/>
      <c r="G21" s="63"/>
      <c r="H21" s="47">
        <f t="shared" si="0"/>
        <v>0</v>
      </c>
      <c r="I21" s="63"/>
      <c r="J21" s="63"/>
      <c r="K21" s="48">
        <f t="shared" si="1"/>
        <v>0</v>
      </c>
      <c r="L21" s="49">
        <f t="shared" si="2"/>
        <v>0</v>
      </c>
      <c r="M21" s="47">
        <f t="shared" si="3"/>
        <v>0</v>
      </c>
      <c r="N21" s="47">
        <f t="shared" si="4"/>
        <v>0</v>
      </c>
      <c r="O21" s="47">
        <f t="shared" si="5"/>
        <v>0</v>
      </c>
      <c r="P21" s="48">
        <f t="shared" si="6"/>
        <v>0</v>
      </c>
    </row>
    <row r="22" spans="1:16" ht="10.5" x14ac:dyDescent="0.35">
      <c r="A22" s="37">
        <v>5</v>
      </c>
      <c r="B22" s="38"/>
      <c r="C22" s="96" t="s">
        <v>88</v>
      </c>
      <c r="D22" s="24" t="s">
        <v>98</v>
      </c>
      <c r="E22" s="103">
        <v>1</v>
      </c>
      <c r="F22" s="66"/>
      <c r="G22" s="63"/>
      <c r="H22" s="47">
        <f t="shared" si="0"/>
        <v>0</v>
      </c>
      <c r="I22" s="63"/>
      <c r="J22" s="63"/>
      <c r="K22" s="48">
        <f t="shared" si="1"/>
        <v>0</v>
      </c>
      <c r="L22" s="49">
        <f t="shared" si="2"/>
        <v>0</v>
      </c>
      <c r="M22" s="47">
        <f t="shared" si="3"/>
        <v>0</v>
      </c>
      <c r="N22" s="47">
        <f t="shared" si="4"/>
        <v>0</v>
      </c>
      <c r="O22" s="47">
        <f t="shared" si="5"/>
        <v>0</v>
      </c>
      <c r="P22" s="48">
        <f t="shared" si="6"/>
        <v>0</v>
      </c>
    </row>
    <row r="23" spans="1:16" ht="21" x14ac:dyDescent="0.35">
      <c r="A23" s="37">
        <v>6</v>
      </c>
      <c r="B23" s="38"/>
      <c r="C23" s="93" t="s">
        <v>294</v>
      </c>
      <c r="D23" s="24" t="s">
        <v>98</v>
      </c>
      <c r="E23" s="103">
        <v>7</v>
      </c>
      <c r="F23" s="66"/>
      <c r="G23" s="63"/>
      <c r="H23" s="47">
        <f t="shared" si="0"/>
        <v>0</v>
      </c>
      <c r="I23" s="63"/>
      <c r="J23" s="63"/>
      <c r="K23" s="48">
        <f t="shared" si="1"/>
        <v>0</v>
      </c>
      <c r="L23" s="49">
        <f t="shared" si="2"/>
        <v>0</v>
      </c>
      <c r="M23" s="47">
        <f t="shared" si="3"/>
        <v>0</v>
      </c>
      <c r="N23" s="47">
        <f t="shared" si="4"/>
        <v>0</v>
      </c>
      <c r="O23" s="47">
        <f t="shared" si="5"/>
        <v>0</v>
      </c>
      <c r="P23" s="48">
        <f t="shared" si="6"/>
        <v>0</v>
      </c>
    </row>
    <row r="24" spans="1:16" ht="21.3" thickBot="1" x14ac:dyDescent="0.4">
      <c r="A24" s="37">
        <v>7</v>
      </c>
      <c r="B24" s="38"/>
      <c r="C24" s="93" t="s">
        <v>295</v>
      </c>
      <c r="D24" s="24" t="s">
        <v>119</v>
      </c>
      <c r="E24" s="103">
        <v>72</v>
      </c>
      <c r="F24" s="66"/>
      <c r="G24" s="63"/>
      <c r="H24" s="47">
        <f t="shared" si="0"/>
        <v>0</v>
      </c>
      <c r="I24" s="63"/>
      <c r="J24" s="63"/>
      <c r="K24" s="48">
        <f t="shared" si="1"/>
        <v>0</v>
      </c>
      <c r="L24" s="49">
        <f t="shared" si="2"/>
        <v>0</v>
      </c>
      <c r="M24" s="47">
        <f t="shared" si="3"/>
        <v>0</v>
      </c>
      <c r="N24" s="47">
        <f t="shared" si="4"/>
        <v>0</v>
      </c>
      <c r="O24" s="47">
        <f t="shared" si="5"/>
        <v>0</v>
      </c>
      <c r="P24" s="48">
        <f t="shared" si="6"/>
        <v>0</v>
      </c>
    </row>
    <row r="25" spans="1:16" ht="10.8" customHeight="1" thickBot="1" x14ac:dyDescent="0.45">
      <c r="A25" s="171" t="s">
        <v>433</v>
      </c>
      <c r="B25" s="172"/>
      <c r="C25" s="172"/>
      <c r="D25" s="172"/>
      <c r="E25" s="172"/>
      <c r="F25" s="172"/>
      <c r="G25" s="172"/>
      <c r="H25" s="172"/>
      <c r="I25" s="172"/>
      <c r="J25" s="172"/>
      <c r="K25" s="173"/>
      <c r="L25" s="67">
        <f>SUM(L14:L24)</f>
        <v>0</v>
      </c>
      <c r="M25" s="68">
        <f>SUM(M14:M24)</f>
        <v>0</v>
      </c>
      <c r="N25" s="68">
        <f>SUM(N14:N24)</f>
        <v>0</v>
      </c>
      <c r="O25" s="68">
        <f>SUM(O14:O24)</f>
        <v>0</v>
      </c>
      <c r="P25" s="69">
        <f>SUM(P14:P24)</f>
        <v>0</v>
      </c>
    </row>
    <row r="26" spans="1:16" x14ac:dyDescent="0.3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3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35">
      <c r="A28" s="1" t="s">
        <v>18</v>
      </c>
      <c r="B28" s="17"/>
      <c r="C28" s="170">
        <f>'Kops a'!C33:H33</f>
        <v>0</v>
      </c>
      <c r="D28" s="170"/>
      <c r="E28" s="170"/>
      <c r="F28" s="170"/>
      <c r="G28" s="170"/>
      <c r="H28" s="170"/>
      <c r="I28" s="17"/>
      <c r="J28" s="17"/>
      <c r="K28" s="17"/>
      <c r="L28" s="17"/>
      <c r="M28" s="17"/>
      <c r="N28" s="17"/>
      <c r="O28" s="17"/>
      <c r="P28" s="17"/>
    </row>
    <row r="29" spans="1:16" x14ac:dyDescent="0.35">
      <c r="A29" s="17"/>
      <c r="B29" s="17"/>
      <c r="C29" s="106" t="s">
        <v>19</v>
      </c>
      <c r="D29" s="106"/>
      <c r="E29" s="106"/>
      <c r="F29" s="106"/>
      <c r="G29" s="106"/>
      <c r="H29" s="106"/>
      <c r="I29" s="17"/>
      <c r="J29" s="17"/>
      <c r="K29" s="17"/>
      <c r="L29" s="17"/>
      <c r="M29" s="17"/>
      <c r="N29" s="17"/>
      <c r="O29" s="17"/>
      <c r="P29" s="17"/>
    </row>
    <row r="30" spans="1:16" x14ac:dyDescent="0.3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35">
      <c r="A31" s="85" t="str">
        <f>'Kops a'!A36</f>
        <v>Tāme sastādīta</v>
      </c>
      <c r="B31" s="50"/>
      <c r="C31" s="50"/>
      <c r="D31" s="50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3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35">
      <c r="A33" s="1" t="s">
        <v>43</v>
      </c>
      <c r="B33" s="17"/>
      <c r="C33" s="170">
        <f>'Kops a'!C38:H38</f>
        <v>0</v>
      </c>
      <c r="D33" s="170"/>
      <c r="E33" s="170"/>
      <c r="F33" s="170"/>
      <c r="G33" s="170"/>
      <c r="H33" s="170"/>
      <c r="I33" s="17"/>
      <c r="J33" s="17"/>
      <c r="K33" s="17"/>
      <c r="L33" s="17"/>
      <c r="M33" s="17"/>
      <c r="N33" s="17"/>
      <c r="O33" s="17"/>
      <c r="P33" s="17"/>
    </row>
    <row r="34" spans="1:16" x14ac:dyDescent="0.35">
      <c r="A34" s="17"/>
      <c r="B34" s="17"/>
      <c r="C34" s="106" t="s">
        <v>19</v>
      </c>
      <c r="D34" s="106"/>
      <c r="E34" s="106"/>
      <c r="F34" s="106"/>
      <c r="G34" s="106"/>
      <c r="H34" s="106"/>
      <c r="I34" s="17"/>
      <c r="J34" s="17"/>
      <c r="K34" s="17"/>
      <c r="L34" s="17"/>
      <c r="M34" s="17"/>
      <c r="N34" s="17"/>
      <c r="O34" s="17"/>
      <c r="P34" s="17"/>
    </row>
    <row r="35" spans="1:16" x14ac:dyDescent="0.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35">
      <c r="A36" s="85" t="s">
        <v>111</v>
      </c>
      <c r="B36" s="50"/>
      <c r="C36" s="89">
        <f>'Kops a'!C41</f>
        <v>0</v>
      </c>
      <c r="D36" s="50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3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</sheetData>
  <mergeCells count="22">
    <mergeCell ref="C34:H34"/>
    <mergeCell ref="C4:I4"/>
    <mergeCell ref="F12:K12"/>
    <mergeCell ref="J9:M9"/>
    <mergeCell ref="D8:L8"/>
    <mergeCell ref="A25:K25"/>
    <mergeCell ref="C28:H28"/>
    <mergeCell ref="C29:H29"/>
    <mergeCell ref="C33:H33"/>
    <mergeCell ref="N9:O9"/>
    <mergeCell ref="A12:A13"/>
    <mergeCell ref="B12:B13"/>
    <mergeCell ref="C12:C13"/>
    <mergeCell ref="D12:D13"/>
    <mergeCell ref="E12:E13"/>
    <mergeCell ref="L12:P12"/>
    <mergeCell ref="A9:I9"/>
    <mergeCell ref="C2:I2"/>
    <mergeCell ref="C3:I3"/>
    <mergeCell ref="D5:L5"/>
    <mergeCell ref="D6:L6"/>
    <mergeCell ref="D7:L7"/>
  </mergeCells>
  <conditionalFormatting sqref="I14:J14 A14:G14 A15:E24">
    <cfRule type="cellIs" dxfId="53" priority="35" operator="equal">
      <formula>0</formula>
    </cfRule>
  </conditionalFormatting>
  <conditionalFormatting sqref="N9:O9 K14:P14 L25:P25">
    <cfRule type="cellIs" dxfId="52" priority="34" operator="equal">
      <formula>0</formula>
    </cfRule>
  </conditionalFormatting>
  <conditionalFormatting sqref="C2:I2">
    <cfRule type="cellIs" dxfId="51" priority="31" operator="equal">
      <formula>0</formula>
    </cfRule>
  </conditionalFormatting>
  <conditionalFormatting sqref="O10">
    <cfRule type="cellIs" dxfId="50" priority="30" operator="equal">
      <formula>"20__. gada __. _________"</formula>
    </cfRule>
  </conditionalFormatting>
  <conditionalFormatting sqref="C4:I4">
    <cfRule type="cellIs" dxfId="49" priority="23" operator="equal">
      <formula>0</formula>
    </cfRule>
  </conditionalFormatting>
  <conditionalFormatting sqref="D5:L8">
    <cfRule type="cellIs" dxfId="48" priority="19" operator="equal">
      <formula>0</formula>
    </cfRule>
  </conditionalFormatting>
  <conditionalFormatting sqref="P10">
    <cfRule type="cellIs" dxfId="47" priority="15" operator="equal">
      <formula>"20__. gada __. _________"</formula>
    </cfRule>
  </conditionalFormatting>
  <conditionalFormatting sqref="C33:H33">
    <cfRule type="cellIs" dxfId="46" priority="12" operator="equal">
      <formula>0</formula>
    </cfRule>
  </conditionalFormatting>
  <conditionalFormatting sqref="C28:H28">
    <cfRule type="cellIs" dxfId="45" priority="11" operator="equal">
      <formula>0</formula>
    </cfRule>
  </conditionalFormatting>
  <conditionalFormatting sqref="C33:H33 C36 C28:H28">
    <cfRule type="cellIs" dxfId="44" priority="10" operator="equal">
      <formula>0</formula>
    </cfRule>
  </conditionalFormatting>
  <conditionalFormatting sqref="D1">
    <cfRule type="cellIs" dxfId="43" priority="9" operator="equal">
      <formula>0</formula>
    </cfRule>
  </conditionalFormatting>
  <conditionalFormatting sqref="A9">
    <cfRule type="containsText" dxfId="42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F15:G24 I15:J24">
    <cfRule type="cellIs" dxfId="41" priority="4" operator="equal">
      <formula>0</formula>
    </cfRule>
  </conditionalFormatting>
  <conditionalFormatting sqref="K15:P24 H15:H24">
    <cfRule type="cellIs" dxfId="40" priority="3" operator="equal">
      <formula>0</formula>
    </cfRule>
  </conditionalFormatting>
  <conditionalFormatting sqref="H14">
    <cfRule type="cellIs" dxfId="39" priority="2" operator="equal">
      <formula>0</formula>
    </cfRule>
  </conditionalFormatting>
  <conditionalFormatting sqref="A25:K25">
    <cfRule type="containsText" dxfId="38" priority="1" operator="containsText" text="Tiešās izmaksas kopā, t. sk. darba devēja sociālais nodoklis __.__% ">
      <formula>NOT(ISERROR(SEARCH("Tiešās izmaksas kopā, t. sk. darba devēja sociālais nodoklis __.__% ",A25)))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36249DFF-DD18-40B1-AB61-D280DA74812E}">
            <xm:f>NOT(ISERROR(SEARCH("Tāme sastādīta ____. gada ___. ______________",A31)))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A31</xm:sqref>
        </x14:conditionalFormatting>
        <x14:conditionalFormatting xmlns:xm="http://schemas.microsoft.com/office/excel/2006/main">
          <x14:cfRule type="containsText" priority="13" operator="containsText" id="{708D048F-4463-4EB3-AF79-B8653AFFB42B}">
            <xm:f>NOT(ISERROR(SEARCH("Sertifikāta Nr. _________________________________",A36)))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Armands Ūbelis</dc:creator>
  <cp:keywords/>
  <dc:description/>
  <cp:lastModifiedBy>janis@cerkazi.onmicrosoft.com</cp:lastModifiedBy>
  <cp:revision/>
  <dcterms:created xsi:type="dcterms:W3CDTF">2019-03-11T11:42:22Z</dcterms:created>
  <dcterms:modified xsi:type="dcterms:W3CDTF">2022-06-21T20:07:12Z</dcterms:modified>
  <cp:category/>
  <cp:contentStatus/>
</cp:coreProperties>
</file>